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sredstava proračunskog korisnika\"/>
    </mc:Choice>
  </mc:AlternateContent>
  <xr:revisionPtr revIDLastSave="0" documentId="13_ncr:1_{D060BBA2-42D6-4865-A63C-975FE1829295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E30" i="3" l="1"/>
  <c r="E31" i="3"/>
  <c r="E28" i="3"/>
  <c r="E12" i="3"/>
  <c r="E24" i="3" l="1"/>
  <c r="E18" i="3"/>
  <c r="E39" i="3" l="1"/>
  <c r="C12" i="4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<sst xmlns="http://schemas.openxmlformats.org/spreadsheetml/2006/main" count="991" uniqueCount="292">
  <si>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</si>
  <si>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</si>
  <si>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</si>
  <si>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</si>
  <si>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</si>
  <si>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</si>
  <si>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</si>
  <si>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</si>
  <si>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</si>
  <si>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</si>
  <si>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</si>
  <si>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</si>
  <si>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</si>
  <si>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</si>
  <si>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</si>
  <si>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</si>
  <si>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</si>
  <si>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</si>
  <si>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</si>
  <si>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</si>
  <si>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</si>
  <si>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</si>
  <si>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</si>
  <si>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</si>
  <si>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</si>
  <si>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</si>
  <si>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</si>
  <si>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</si>
  <si>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</si>
  <si>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</si>
  <si>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</si>
  <si>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</si>
  <si>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</si>
  <si>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</si>
  <si>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</si>
  <si>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</si>
  <si>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</si>
  <si>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</si>
  <si>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</si>
  <si>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</si>
  <si>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</si>
  <si>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</si>
  <si>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</si>
  <si>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</si>
  <si>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</si>
  <si>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</si>
  <si>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</si>
  <si>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</si>
  <si>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</si>
  <si>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</si>
  <si>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</si>
  <si>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</si>
  <si>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</si>
  <si>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</si>
  <si>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</si>
  <si>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</si>
  <si>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</si>
  <si>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</si>
  <si>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</si>
  <si>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</si>
  <si>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</si>
  <si>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</si>
  <si>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</si>
  <si>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</si>
  <si>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</si>
  <si>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</si>
  <si>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</si>
  <si>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</si>
  <si>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</si>
  <si>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</si>
  <si>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</si>
  <si>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</si>
  <si>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</si>
  <si>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</si>
  <si>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</si>
  <si>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</si>
  <si>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</si>
  <si>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</si>
  <si>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</si>
  <si>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</si>
  <si>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</si>
  <si>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</si>
  <si>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</si>
  <si>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</si>
  <si>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</si>
  <si>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</si>
  <si>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</si>
  <si>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</si>
  <si>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</si>
  <si>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</si>
  <si>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</si>
  <si>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</si>
  <si>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</si>
  <si>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</si>
  <si>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</si>
  <si>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</si>
  <si>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</si>
  <si>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</si>
  <si>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</si>
  <si>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</si>
  <si>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</si>
  <si>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</si>
  <si>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</si>
  <si>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</si>
  <si>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</si>
  <si>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</si>
  <si>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</si>
  <si>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</si>
  <si>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</si>
  <si>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</si>
  <si>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</si>
  <si>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</si>
  <si>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</si>
  <si>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</si>
  <si>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</si>
  <si>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</si>
  <si>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</si>
  <si>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</si>
  <si>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</si>
  <si>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</si>
  <si>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</si>
  <si>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</si>
  <si>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</si>
  <si>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</si>
  <si>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</si>
  <si>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</si>
  <si>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</si>
  <si>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</si>
  <si>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</si>
  <si>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</si>
  <si>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</si>
  <si>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</si>
  <si>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</si>
  <si>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</si>
  <si>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</si>
  <si>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</si>
  <si>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</si>
  <si>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</si>
  <si>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</si>
  <si>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</si>
  <si>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</si>
  <si>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</si>
  <si>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</si>
  <si>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</si>
  <si>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</si>
  <si>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</si>
  <si>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</si>
  <si>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</si>
  <si>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</si>
  <si>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</si>
  <si>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</si>
  <si>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</si>
  <si>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</si>
  <si>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</si>
  <si>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</si>
  <si>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</si>
  <si>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</si>
  <si>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</si>
  <si>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</si>
  <si>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</si>
  <si>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</si>
  <si>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</si>
  <si>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</si>
  <si>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</si>
  <si>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</si>
  <si>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</si>
  <si>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</si>
  <si>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</si>
  <si>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</si>
  <si>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</si>
  <si>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</si>
  <si>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</si>
  <si>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</si>
  <si>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</si>
  <si>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</si>
  <si>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</si>
  <si>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</si>
  <si>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</si>
  <si>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</si>
  <si>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</si>
  <si>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</si>
  <si>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</si>
  <si>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</si>
  <si>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</si>
  <si>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</si>
  <si>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</si>
  <si>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</si>
  <si>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</si>
  <si>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</si>
  <si>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</si>
  <si>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</si>
  <si>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</si>
  <si>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</si>
  <si>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</si>
  <si>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</si>
  <si>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</si>
  <si>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</si>
  <si>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</si>
  <si>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</si>
  <si>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</si>
  <si>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</si>
  <si>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</si>
  <si>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</si>
  <si>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</si>
  <si>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</si>
  <si>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</si>
  <si>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</si>
  <si>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</si>
  <si>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</si>
  <si>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</si>
  <si>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</si>
  <si>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</si>
  <si>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</si>
  <si>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</si>
  <si>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</si>
  <si>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</si>
  <si>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</si>
  <si>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54030208881</t>
  </si>
  <si>
    <t>27759560625</t>
  </si>
  <si>
    <t>UKUPNO</t>
  </si>
  <si>
    <t>3234-KOMUNALNE USLUGE</t>
  </si>
  <si>
    <t>3223-ENERGIJA</t>
  </si>
  <si>
    <t>3231-USLUGE TELEFONA,POŠTE I PRIJEVOZA</t>
  </si>
  <si>
    <t>3237-INTELEKTUALNE I OSOBNE USLUGE</t>
  </si>
  <si>
    <t>VRSTA RASHODA / IZDATKA</t>
  </si>
  <si>
    <t>BRUTO PLAĆE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</si>
  <si>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</si>
  <si>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</si>
  <si>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</si>
  <si>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</si>
  <si>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</si>
  <si>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</si>
  <si>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</si>
  <si>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A1 HRVATSKA d.o.o.</t>
  </si>
  <si>
    <t>3221-UREDSKI MATERIJAL I OSTALI MATERIJALNI RASHODI</t>
  </si>
  <si>
    <t>NAKNADE GRAĐANIMA I KUĆANSTVIMA</t>
  </si>
  <si>
    <t>3222-NAMIRNICE</t>
  </si>
  <si>
    <t>TRSTENO</t>
  </si>
  <si>
    <t>MATIĆ CVETANA</t>
  </si>
  <si>
    <t>RADIĆ MARINA</t>
  </si>
  <si>
    <t>JAPUNČIĆ ZRINKA</t>
  </si>
  <si>
    <t>JANČIĆ FRANO</t>
  </si>
  <si>
    <t>JANIČIĆ BARBARA</t>
  </si>
  <si>
    <t>HUSNIJA HABUL</t>
  </si>
  <si>
    <t>RAGUSA TELEKOM d.o.o.</t>
  </si>
  <si>
    <t>PROFI PLAN d.o.o.</t>
  </si>
  <si>
    <t>HP-HRVATSKA POŠTA d.d.</t>
  </si>
  <si>
    <t>VELIKA GORICA</t>
  </si>
  <si>
    <t>COM ENG d.o.o.</t>
  </si>
  <si>
    <t>3231-USLUGE TELEFONA, POŠTE I PRIJEVOZA</t>
  </si>
  <si>
    <t xml:space="preserve">HRVATSKI TELEKOM d.d.  </t>
  </si>
  <si>
    <t>MUELLER TRGOVINA ZAGREB d.o.o.</t>
  </si>
  <si>
    <t>3232-USLUGE TEKUĆEG I INVESTICIJSKOG ODRŽAVANJA</t>
  </si>
  <si>
    <t>3431-BANKARSKE USLUGE I USLUGE PLATNOG PROMETA</t>
  </si>
  <si>
    <t>3238-RAČUNALNE USLUGE</t>
  </si>
  <si>
    <t>3299-OSTALI NESPOMENUTI RASHODI</t>
  </si>
  <si>
    <t>ATTS d.o.o.</t>
  </si>
  <si>
    <t>MOKOŠICA</t>
  </si>
  <si>
    <t>PRIMORAC DUBROVNIK D.O.O.</t>
  </si>
  <si>
    <t>3227-SLUŽBENA I RADNA ODJEĆA</t>
  </si>
  <si>
    <t>FLIBA D.O.O.</t>
  </si>
  <si>
    <t>LIBERTAS DUBROVNIK D.O.O.</t>
  </si>
  <si>
    <t>FRENDY D.O.O.</t>
  </si>
  <si>
    <t>HEP OPSKRBA D.O.O.</t>
  </si>
  <si>
    <t>VRTLAR D.O.O.</t>
  </si>
  <si>
    <t>GLOSSA-USTANOVA ZA KULTURU</t>
  </si>
  <si>
    <t>SANITAT DUBROVNIK D.O.O.</t>
  </si>
  <si>
    <t>VODOSERVIS NIKO</t>
  </si>
  <si>
    <t>68511911552</t>
  </si>
  <si>
    <t>ZATON</t>
  </si>
  <si>
    <t>99080716453</t>
  </si>
  <si>
    <t>54876179705</t>
  </si>
  <si>
    <t>93325661787</t>
  </si>
  <si>
    <t>GORNJI STUPNIK</t>
  </si>
  <si>
    <t>3224-NAMIRNICE</t>
  </si>
  <si>
    <t>VODOVOD DUBROVNIK D.O.O.</t>
  </si>
  <si>
    <t>INA INDUSTRIJA NAFTE D.D</t>
  </si>
  <si>
    <t>PLATANUS D.O.O.</t>
  </si>
  <si>
    <t>DB-KANTUN D.O.O.</t>
  </si>
  <si>
    <t>PRESTIGE TRADE DUBROVNIK D.O.O.</t>
  </si>
  <si>
    <t>RAIFFEISEBANK AUSTRIA D.D.</t>
  </si>
  <si>
    <t>TABONO J.D.O.O.</t>
  </si>
  <si>
    <t>POKRETARIJA OBRT VL. TONČICA ŠIŠKOV</t>
  </si>
  <si>
    <t>19736682101</t>
  </si>
  <si>
    <t>4223-OSTALA OPREMA ZA ODRŽAVANJE</t>
  </si>
  <si>
    <t>3721-OSTALE NAKNADE IZ PRORAČUNA U NOVCU</t>
  </si>
  <si>
    <t>3221-OSTALI MATERIJAL</t>
  </si>
  <si>
    <t>3231-OSTALE USLUGE ZA KOMUNIKACIJU I PRIJEVOZ</t>
  </si>
  <si>
    <t>3224-OSTALI MATERIJAL ZA TEKUĆE I INVESTICIJSKO ODRŽAVANJE</t>
  </si>
  <si>
    <t>3221-LITERATURA</t>
  </si>
  <si>
    <t>3234-DERATIZACIJA I DEZISEKCIJA</t>
  </si>
  <si>
    <t>Dubrovnik, 16.06.2025.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</si>
</sst>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5" fillId="0" borderId="1" xfId="1" applyFont="1" applyFill="1" applyBorder="1"/>
    <xf numFmtId="0" fontId="5" fillId="0" borderId="0" xfId="1" applyFont="1" applyFill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4" fontId="5" fillId="0" borderId="1" xfId="1" applyNumberFormat="1" applyFont="1" applyFill="1" applyBorder="1"/>
    <xf numFmtId="0" fontId="7" fillId="0" borderId="2" xfId="0" applyFont="1" applyFill="1" applyBorder="1"/>
    <xf numFmtId="0" fontId="8" fillId="0" borderId="2" xfId="1" applyFont="1" applyFill="1" applyBorder="1"/>
    <xf numFmtId="49" fontId="7" fillId="0" borderId="0" xfId="0" applyNumberFormat="1" applyFont="1" applyFill="1"/>
    <xf numFmtId="0" fontId="5" fillId="0" borderId="7" xfId="1" applyFont="1" applyBorder="1"/>
    <xf numFmtId="4" fontId="4" fillId="0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49" fontId="7" fillId="0" borderId="1" xfId="0" applyNumberFormat="1" applyFont="1" applyFill="1" applyBorder="1"/>
    <xf numFmtId="0" fontId="8" fillId="0" borderId="1" xfId="1" applyFont="1" applyBorder="1"/>
    <xf numFmtId="0" fontId="5" fillId="0" borderId="7" xfId="1" applyFont="1" applyFill="1" applyBorder="1"/>
    <xf numFmtId="0" fontId="5" fillId="0" borderId="1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4" fillId="0" borderId="0" xfId="1" applyFont="1" applyFill="1"/>
    <xf numFmtId="0" fontId="2" fillId="0" borderId="3" xfId="1" applyFont="1" applyFill="1" applyBorder="1" applyAlignment="1">
      <alignment horizontal="lef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137160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42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5" sqref="A5:F5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30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9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49"/>
      <c r="B5" s="49"/>
      <c r="C5" s="49"/>
      <c r="D5" s="49"/>
      <c r="E5" s="49"/>
      <c r="F5" s="49"/>
    </row>
    <row r="6" spans="1:6" ht="34.5" customHeight="1" x14ac:dyDescent="0.3">
      <c r="A6" s="21" t="s">
        <v>208</v>
      </c>
      <c r="B6" s="22" t="s">
        <v>230</v>
      </c>
      <c r="C6" s="21" t="s">
        <v>216</v>
      </c>
      <c r="D6" s="22" t="s">
        <v>215</v>
      </c>
      <c r="E6" s="23" t="s">
        <v>214</v>
      </c>
      <c r="F6" s="31" t="s">
        <v>213</v>
      </c>
    </row>
    <row r="7" spans="1:6" s="35" customFormat="1" ht="14.4" x14ac:dyDescent="0.3">
      <c r="A7" s="32">
        <v>1</v>
      </c>
      <c r="B7" s="44" t="s">
        <v>244</v>
      </c>
      <c r="C7" s="41">
        <v>21771362011</v>
      </c>
      <c r="D7" s="40" t="s">
        <v>25</v>
      </c>
      <c r="E7" s="34">
        <v>662.5</v>
      </c>
      <c r="F7" s="65" t="s">
        <v>252</v>
      </c>
    </row>
    <row r="8" spans="1:6" s="35" customFormat="1" ht="14.4" x14ac:dyDescent="0.3">
      <c r="A8" s="32">
        <v>2</v>
      </c>
      <c r="B8" s="44" t="s">
        <v>245</v>
      </c>
      <c r="C8" s="41">
        <v>48653018129</v>
      </c>
      <c r="D8" s="40" t="s">
        <v>25</v>
      </c>
      <c r="E8" s="34">
        <v>34.799999999999997</v>
      </c>
      <c r="F8" s="33" t="s">
        <v>234</v>
      </c>
    </row>
    <row r="9" spans="1:6" s="35" customFormat="1" ht="14.4" x14ac:dyDescent="0.3">
      <c r="A9" s="32">
        <v>3</v>
      </c>
      <c r="B9" s="44" t="s">
        <v>246</v>
      </c>
      <c r="C9" s="41">
        <v>87311810356</v>
      </c>
      <c r="D9" s="40" t="s">
        <v>247</v>
      </c>
      <c r="E9" s="34">
        <v>21.75</v>
      </c>
      <c r="F9" s="65" t="s">
        <v>222</v>
      </c>
    </row>
    <row r="10" spans="1:6" s="35" customFormat="1" ht="14.4" x14ac:dyDescent="0.3">
      <c r="A10" s="32">
        <v>4</v>
      </c>
      <c r="B10" s="44" t="s">
        <v>233</v>
      </c>
      <c r="C10" s="37" t="s">
        <v>9</v>
      </c>
      <c r="D10" s="36" t="s">
        <v>10</v>
      </c>
      <c r="E10" s="34">
        <v>120.69</v>
      </c>
      <c r="F10" s="33" t="s">
        <v>249</v>
      </c>
    </row>
    <row r="11" spans="1:6" s="35" customFormat="1" ht="14.4" x14ac:dyDescent="0.3">
      <c r="A11" s="32">
        <v>5</v>
      </c>
      <c r="B11" s="44" t="s">
        <v>248</v>
      </c>
      <c r="C11" s="42" t="s">
        <v>67</v>
      </c>
      <c r="D11" s="40" t="s">
        <v>25</v>
      </c>
      <c r="E11" s="34">
        <v>167.5</v>
      </c>
      <c r="F11" s="33" t="s">
        <v>254</v>
      </c>
    </row>
    <row r="12" spans="1:6" s="35" customFormat="1" x14ac:dyDescent="0.3">
      <c r="A12" s="32">
        <v>6</v>
      </c>
      <c r="B12" s="45" t="s">
        <v>250</v>
      </c>
      <c r="C12" s="38" t="s">
        <v>127</v>
      </c>
      <c r="D12" s="33" t="s">
        <v>10</v>
      </c>
      <c r="E12" s="34">
        <f>111.69+6.65+97.02+14.67</f>
        <v>230.03</v>
      </c>
      <c r="F12" s="33" t="s">
        <v>249</v>
      </c>
    </row>
    <row r="13" spans="1:6" s="35" customFormat="1" ht="14.4" x14ac:dyDescent="0.3">
      <c r="A13" s="32">
        <v>7</v>
      </c>
      <c r="B13" s="46" t="s">
        <v>251</v>
      </c>
      <c r="C13" s="37">
        <v>84698789700</v>
      </c>
      <c r="D13" s="32" t="s">
        <v>10</v>
      </c>
      <c r="E13" s="34">
        <v>55.16</v>
      </c>
      <c r="F13" s="33" t="s">
        <v>255</v>
      </c>
    </row>
    <row r="14" spans="1:6" s="35" customFormat="1" x14ac:dyDescent="0.3">
      <c r="A14" s="32">
        <v>8</v>
      </c>
      <c r="B14" s="33" t="s">
        <v>256</v>
      </c>
      <c r="C14" s="66">
        <v>32251687802</v>
      </c>
      <c r="D14" s="32" t="s">
        <v>257</v>
      </c>
      <c r="E14" s="34">
        <v>54.59</v>
      </c>
      <c r="F14" s="33" t="s">
        <v>234</v>
      </c>
    </row>
    <row r="15" spans="1:6" s="35" customFormat="1" ht="14.4" x14ac:dyDescent="0.3">
      <c r="A15" s="32">
        <v>9</v>
      </c>
      <c r="B15" s="63" t="s">
        <v>258</v>
      </c>
      <c r="C15" s="67" t="s">
        <v>272</v>
      </c>
      <c r="D15" s="36" t="s">
        <v>25</v>
      </c>
      <c r="E15" s="34">
        <v>289.83</v>
      </c>
      <c r="F15" s="33" t="s">
        <v>259</v>
      </c>
    </row>
    <row r="16" spans="1:6" s="35" customFormat="1" ht="14.4" x14ac:dyDescent="0.3">
      <c r="A16" s="32">
        <v>10</v>
      </c>
      <c r="B16" s="63" t="s">
        <v>260</v>
      </c>
      <c r="C16" s="67">
        <v>30777726033</v>
      </c>
      <c r="D16" s="32" t="s">
        <v>273</v>
      </c>
      <c r="E16" s="34">
        <v>15.92</v>
      </c>
      <c r="F16" s="33" t="s">
        <v>286</v>
      </c>
    </row>
    <row r="17" spans="1:6" s="35" customFormat="1" ht="14.4" x14ac:dyDescent="0.3">
      <c r="A17" s="32">
        <v>11</v>
      </c>
      <c r="B17" s="63" t="s">
        <v>261</v>
      </c>
      <c r="C17" s="67">
        <v>36411681446</v>
      </c>
      <c r="D17" s="36" t="s">
        <v>25</v>
      </c>
      <c r="E17" s="34">
        <v>315</v>
      </c>
      <c r="F17" s="33" t="s">
        <v>287</v>
      </c>
    </row>
    <row r="18" spans="1:6" s="35" customFormat="1" ht="14.4" x14ac:dyDescent="0.3">
      <c r="A18" s="32">
        <v>12</v>
      </c>
      <c r="B18" s="63" t="s">
        <v>262</v>
      </c>
      <c r="C18" s="67" t="s">
        <v>101</v>
      </c>
      <c r="D18" s="36" t="s">
        <v>257</v>
      </c>
      <c r="E18" s="34">
        <f>328.96+236.56</f>
        <v>565.52</v>
      </c>
      <c r="F18" s="33" t="s">
        <v>288</v>
      </c>
    </row>
    <row r="19" spans="1:6" s="35" customFormat="1" ht="14.4" x14ac:dyDescent="0.3">
      <c r="A19" s="32">
        <v>13</v>
      </c>
      <c r="B19" s="63" t="s">
        <v>263</v>
      </c>
      <c r="C19" s="67" t="s">
        <v>110</v>
      </c>
      <c r="D19" s="36" t="s">
        <v>10</v>
      </c>
      <c r="E19" s="34">
        <v>1661.28</v>
      </c>
      <c r="F19" s="64" t="s">
        <v>221</v>
      </c>
    </row>
    <row r="20" spans="1:6" s="35" customFormat="1" ht="14.4" x14ac:dyDescent="0.3">
      <c r="A20" s="32">
        <v>14</v>
      </c>
      <c r="B20" s="63" t="s">
        <v>264</v>
      </c>
      <c r="C20" s="67" t="s">
        <v>271</v>
      </c>
      <c r="D20" s="36" t="s">
        <v>25</v>
      </c>
      <c r="E20" s="34">
        <v>181.87</v>
      </c>
      <c r="F20" s="33" t="s">
        <v>255</v>
      </c>
    </row>
    <row r="21" spans="1:6" s="35" customFormat="1" ht="14.4" x14ac:dyDescent="0.3">
      <c r="A21" s="32">
        <v>15</v>
      </c>
      <c r="B21" s="63" t="s">
        <v>265</v>
      </c>
      <c r="C21" s="67">
        <v>36778284432</v>
      </c>
      <c r="D21" s="32" t="s">
        <v>10</v>
      </c>
      <c r="E21" s="34">
        <v>157</v>
      </c>
      <c r="F21" s="33" t="s">
        <v>289</v>
      </c>
    </row>
    <row r="22" spans="1:6" s="35" customFormat="1" ht="14.4" x14ac:dyDescent="0.3">
      <c r="A22" s="32">
        <v>16</v>
      </c>
      <c r="B22" s="63" t="s">
        <v>266</v>
      </c>
      <c r="C22" s="67" t="s">
        <v>270</v>
      </c>
      <c r="D22" s="36" t="s">
        <v>25</v>
      </c>
      <c r="E22" s="34">
        <v>250</v>
      </c>
      <c r="F22" s="33" t="s">
        <v>290</v>
      </c>
    </row>
    <row r="23" spans="1:6" s="35" customFormat="1" ht="14.4" x14ac:dyDescent="0.3">
      <c r="A23" s="32">
        <v>17</v>
      </c>
      <c r="B23" s="63" t="s">
        <v>267</v>
      </c>
      <c r="C23" s="67" t="s">
        <v>268</v>
      </c>
      <c r="D23" s="36" t="s">
        <v>269</v>
      </c>
      <c r="E23" s="34">
        <v>220</v>
      </c>
      <c r="F23" s="33" t="s">
        <v>252</v>
      </c>
    </row>
    <row r="24" spans="1:6" s="35" customFormat="1" ht="14.4" x14ac:dyDescent="0.3">
      <c r="A24" s="32">
        <v>18</v>
      </c>
      <c r="B24" s="63" t="s">
        <v>36</v>
      </c>
      <c r="C24" s="67" t="s">
        <v>37</v>
      </c>
      <c r="D24" s="36" t="s">
        <v>38</v>
      </c>
      <c r="E24" s="34">
        <f>17.47+349.43</f>
        <v>366.9</v>
      </c>
      <c r="F24" s="33" t="s">
        <v>274</v>
      </c>
    </row>
    <row r="25" spans="1:6" s="35" customFormat="1" ht="14.4" x14ac:dyDescent="0.3">
      <c r="A25" s="32">
        <v>19</v>
      </c>
      <c r="B25" s="63" t="s">
        <v>275</v>
      </c>
      <c r="C25" s="67" t="s">
        <v>175</v>
      </c>
      <c r="D25" s="36" t="s">
        <v>25</v>
      </c>
      <c r="E25" s="34">
        <v>93.02</v>
      </c>
      <c r="F25" s="47" t="s">
        <v>220</v>
      </c>
    </row>
    <row r="26" spans="1:6" s="35" customFormat="1" ht="14.4" x14ac:dyDescent="0.3">
      <c r="A26" s="32">
        <v>20</v>
      </c>
      <c r="B26" s="63" t="s">
        <v>276</v>
      </c>
      <c r="C26" s="67" t="s">
        <v>218</v>
      </c>
      <c r="D26" s="36" t="s">
        <v>10</v>
      </c>
      <c r="E26" s="34">
        <v>393.89</v>
      </c>
      <c r="F26" s="64" t="s">
        <v>221</v>
      </c>
    </row>
    <row r="27" spans="1:6" s="35" customFormat="1" ht="14.4" x14ac:dyDescent="0.3">
      <c r="A27" s="32">
        <v>21</v>
      </c>
      <c r="B27" s="63" t="s">
        <v>277</v>
      </c>
      <c r="C27" s="67" t="s">
        <v>217</v>
      </c>
      <c r="D27" s="36" t="s">
        <v>237</v>
      </c>
      <c r="E27" s="34">
        <v>44</v>
      </c>
      <c r="F27" s="64" t="s">
        <v>221</v>
      </c>
    </row>
    <row r="28" spans="1:6" s="35" customFormat="1" ht="14.4" x14ac:dyDescent="0.3">
      <c r="A28" s="32">
        <v>22</v>
      </c>
      <c r="B28" s="63" t="s">
        <v>278</v>
      </c>
      <c r="C28" s="67" t="s">
        <v>77</v>
      </c>
      <c r="D28" s="36" t="s">
        <v>25</v>
      </c>
      <c r="E28" s="34">
        <f>50.4+17.88+440.25+366.12+244.52+129.36+294.92+517.65+126.69+832.79</f>
        <v>3020.5800000000004</v>
      </c>
      <c r="F28" s="64" t="s">
        <v>236</v>
      </c>
    </row>
    <row r="29" spans="1:6" s="35" customFormat="1" ht="14.4" x14ac:dyDescent="0.3">
      <c r="A29" s="32">
        <v>23</v>
      </c>
      <c r="B29" s="63" t="s">
        <v>279</v>
      </c>
      <c r="C29" s="67">
        <v>42858236476</v>
      </c>
      <c r="D29" s="36" t="s">
        <v>25</v>
      </c>
      <c r="E29" s="34">
        <v>3067.5</v>
      </c>
      <c r="F29" s="33" t="s">
        <v>284</v>
      </c>
    </row>
    <row r="30" spans="1:6" s="35" customFormat="1" ht="14.4" x14ac:dyDescent="0.3">
      <c r="A30" s="32">
        <v>24</v>
      </c>
      <c r="B30" s="63" t="s">
        <v>280</v>
      </c>
      <c r="C30" s="67" t="s">
        <v>151</v>
      </c>
      <c r="D30" s="36" t="s">
        <v>10</v>
      </c>
      <c r="E30" s="34">
        <f>16.59+4.76+8+78.35+18</f>
        <v>125.69999999999999</v>
      </c>
      <c r="F30" s="47" t="s">
        <v>253</v>
      </c>
    </row>
    <row r="31" spans="1:6" s="35" customFormat="1" ht="14.4" x14ac:dyDescent="0.3">
      <c r="A31" s="32">
        <v>25</v>
      </c>
      <c r="B31" s="63" t="s">
        <v>281</v>
      </c>
      <c r="C31" s="67" t="s">
        <v>283</v>
      </c>
      <c r="D31" s="36" t="s">
        <v>25</v>
      </c>
      <c r="E31" s="34">
        <f>8249.64+5892.6</f>
        <v>14142.24</v>
      </c>
      <c r="F31" s="33" t="s">
        <v>274</v>
      </c>
    </row>
    <row r="32" spans="1:6" s="35" customFormat="1" ht="14.4" x14ac:dyDescent="0.3">
      <c r="A32" s="32">
        <v>26</v>
      </c>
      <c r="B32" s="63" t="s">
        <v>282</v>
      </c>
      <c r="C32" s="37"/>
      <c r="D32" s="32"/>
      <c r="E32" s="34">
        <v>1200</v>
      </c>
      <c r="F32" s="33" t="s">
        <v>285</v>
      </c>
    </row>
    <row r="33" spans="1:6" s="35" customFormat="1" x14ac:dyDescent="0.3">
      <c r="A33" s="32">
        <v>27</v>
      </c>
      <c r="B33" s="38" t="s">
        <v>238</v>
      </c>
      <c r="C33" s="38"/>
      <c r="D33" s="38"/>
      <c r="E33" s="43">
        <v>104.51</v>
      </c>
      <c r="F33" s="38" t="s">
        <v>223</v>
      </c>
    </row>
    <row r="34" spans="1:6" s="35" customFormat="1" x14ac:dyDescent="0.3">
      <c r="A34" s="32">
        <v>28</v>
      </c>
      <c r="B34" s="38" t="s">
        <v>239</v>
      </c>
      <c r="C34" s="38"/>
      <c r="D34" s="38"/>
      <c r="E34" s="43">
        <v>298.60000000000002</v>
      </c>
      <c r="F34" s="38" t="s">
        <v>223</v>
      </c>
    </row>
    <row r="35" spans="1:6" s="35" customFormat="1" x14ac:dyDescent="0.3">
      <c r="A35" s="32">
        <v>29</v>
      </c>
      <c r="B35" s="38" t="s">
        <v>240</v>
      </c>
      <c r="C35" s="38"/>
      <c r="D35" s="38"/>
      <c r="E35" s="43">
        <v>104.51</v>
      </c>
      <c r="F35" s="38" t="s">
        <v>223</v>
      </c>
    </row>
    <row r="36" spans="1:6" s="35" customFormat="1" x14ac:dyDescent="0.3">
      <c r="A36" s="32">
        <v>30</v>
      </c>
      <c r="B36" s="38" t="s">
        <v>241</v>
      </c>
      <c r="C36" s="38"/>
      <c r="D36" s="38"/>
      <c r="E36" s="43">
        <v>104.51</v>
      </c>
      <c r="F36" s="38" t="s">
        <v>223</v>
      </c>
    </row>
    <row r="37" spans="1:6" s="35" customFormat="1" x14ac:dyDescent="0.3">
      <c r="A37" s="32">
        <v>31</v>
      </c>
      <c r="B37" s="38" t="s">
        <v>242</v>
      </c>
      <c r="C37" s="38"/>
      <c r="D37" s="38"/>
      <c r="E37" s="43">
        <v>104.51</v>
      </c>
      <c r="F37" s="38" t="s">
        <v>223</v>
      </c>
    </row>
    <row r="38" spans="1:6" s="35" customFormat="1" x14ac:dyDescent="0.3">
      <c r="A38" s="32">
        <v>32</v>
      </c>
      <c r="B38" s="38" t="s">
        <v>243</v>
      </c>
      <c r="C38" s="38"/>
      <c r="D38" s="38"/>
      <c r="E38" s="43">
        <v>201.56</v>
      </c>
      <c r="F38" s="38" t="s">
        <v>223</v>
      </c>
    </row>
    <row r="39" spans="1:6" x14ac:dyDescent="0.3">
      <c r="A39" s="50" t="s">
        <v>219</v>
      </c>
      <c r="B39" s="51"/>
      <c r="C39" s="51"/>
      <c r="D39" s="52"/>
      <c r="E39" s="25">
        <f>SUM(E7:E38)</f>
        <v>28375.469999999994</v>
      </c>
      <c r="F39" s="26"/>
    </row>
    <row r="41" spans="1:6" x14ac:dyDescent="0.3">
      <c r="A41" s="16" t="s">
        <v>291</v>
      </c>
      <c r="E41" s="16" t="s">
        <v>232</v>
      </c>
    </row>
    <row r="42" spans="1:6" x14ac:dyDescent="0.3">
      <c r="E42" s="24" t="s">
        <v>231</v>
      </c>
    </row>
  </sheetData>
  <mergeCells count="2">
    <mergeCell ref="A5:F5"/>
    <mergeCell ref="A39:D3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6"/>
  <sheetViews>
    <sheetView showGridLines="0" zoomScaleNormal="100" workbookViewId="0">
      <selection activeCell="C26" sqref="C26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30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59" t="s">
        <v>229</v>
      </c>
      <c r="B5" s="59"/>
      <c r="C5" s="59"/>
    </row>
    <row r="6" spans="1:3" s="10" customFormat="1" ht="20.399999999999999" customHeight="1" x14ac:dyDescent="0.3">
      <c r="A6" s="60" t="s">
        <v>224</v>
      </c>
      <c r="B6" s="61"/>
      <c r="C6" s="29" t="s">
        <v>214</v>
      </c>
    </row>
    <row r="7" spans="1:3" x14ac:dyDescent="0.3">
      <c r="A7" s="62" t="s">
        <v>225</v>
      </c>
      <c r="B7" s="53"/>
      <c r="C7" s="27">
        <v>179042.66</v>
      </c>
    </row>
    <row r="8" spans="1:3" x14ac:dyDescent="0.3">
      <c r="A8" s="53" t="s">
        <v>226</v>
      </c>
      <c r="B8" s="54"/>
      <c r="C8" s="27">
        <v>27518.39</v>
      </c>
    </row>
    <row r="9" spans="1:3" x14ac:dyDescent="0.3">
      <c r="A9" s="57" t="s">
        <v>227</v>
      </c>
      <c r="B9" s="58"/>
      <c r="C9" s="27">
        <v>4004.99</v>
      </c>
    </row>
    <row r="10" spans="1:3" s="70" customFormat="1" x14ac:dyDescent="0.3">
      <c r="A10" s="68" t="s">
        <v>228</v>
      </c>
      <c r="B10" s="69"/>
      <c r="C10" s="48">
        <v>388</v>
      </c>
    </row>
    <row r="11" spans="1:3" s="70" customFormat="1" x14ac:dyDescent="0.3">
      <c r="A11" s="68" t="s">
        <v>235</v>
      </c>
      <c r="B11" s="71"/>
      <c r="C11" s="48">
        <v>1657.86</v>
      </c>
    </row>
    <row r="12" spans="1:3" x14ac:dyDescent="0.3">
      <c r="A12" s="55" t="s">
        <v>219</v>
      </c>
      <c r="B12" s="56"/>
      <c r="C12" s="28">
        <f>SUM(C7:C11)</f>
        <v>212611.89999999997</v>
      </c>
    </row>
    <row r="14" spans="1:3" x14ac:dyDescent="0.3">
      <c r="A14" s="16"/>
    </row>
    <row r="15" spans="1:3" s="16" customFormat="1" x14ac:dyDescent="0.3">
      <c r="A15" s="16" t="s">
        <v>291</v>
      </c>
      <c r="C15" s="16" t="s">
        <v>232</v>
      </c>
    </row>
    <row r="16" spans="1:3" s="16" customFormat="1" x14ac:dyDescent="0.3">
      <c r="C16" s="24" t="s">
        <v>231</v>
      </c>
    </row>
  </sheetData>
  <mergeCells count="8">
    <mergeCell ref="A10:B10"/>
    <mergeCell ref="A12:B12"/>
    <mergeCell ref="A9:B9"/>
    <mergeCell ref="A5:C5"/>
    <mergeCell ref="A6:B6"/>
    <mergeCell ref="A7:B7"/>
    <mergeCell ref="A8:B8"/>
    <mergeCell ref="A11:B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2025-05-16T08:41:41Z</cp:lastPrinted>
  <dcterms:created xsi:type="dcterms:W3CDTF">2024-07-04T08:38:42Z</dcterms:created>
  <dcterms:modified xsi:type="dcterms:W3CDTF">2025-06-16T09:34:35Z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