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Korisnik\Documents\BOŽANA\IZVJEŠTAJ O TROŠENJU PRORAČUNSKOG KORISNIKA\"/>
    </mc:Choice>
  </mc:AlternateContent>
  <xr:revisionPtr revIDLastSave="0" documentId="13_ncr:1_{4B2C62B5-EB80-4413-98F0-D73178D4E3B0}" xr6:coauthVersionLast="45" xr6:coauthVersionMax="45" xr10:uidLastSave="{00000000-0000-0000-0000-000000000000}"/>
  <bookViews>
    <workbookView xWindow="-108" yWindow="-108" windowWidth="23256" windowHeight="12576" firstSheet="2" activeTab="2" xr2:uid="{00000000-000D-0000-FFFF-FFFF00000000}"/>
  </bookViews>
  <sheets>
    <sheet name="ciris" sheetId="1" state="hidden" r:id="rId1"/>
    <sheet name="ciris (2)" sheetId="2" state="hidden" r:id="rId2"/>
    <sheet name="Kategorija I" sheetId="3" r:id="rId3"/>
    <sheet name="Kategorija II" sheetId="4" r:id="rId4"/>
  </sheets>
  <definedNames>
    <definedName name="_xlnm._FilterDatabase" localSheetId="1" hidden="1">'ciris (2)'!$A$1:$F$45</definedName>
    <definedName name="_xlnm._FilterDatabase" localSheetId="2" hidden="1">'Kategorija I'!$A$6:$F$6</definedName>
  </definedNames>
  <calcPr calcId="181029"/>
</workbook>
</file>

<file path=xl/calcChain.xml><?xml version="1.0" encoding="utf-8"?>
<calcChain xmlns="http://schemas.openxmlformats.org/spreadsheetml/2006/main">
  <c r="C9" i="4" l="1"/>
  <c r="C8" i="4"/>
  <c r="C7" i="4"/>
  <c r="E11" i="3"/>
  <c r="C11" i="4" l="1"/>
  <c r="J16" i="2" l="1"/>
  <c r="I27" i="2"/>
  <c r="I37" i="2"/>
  <c r="D50" i="2"/>
  <c r="D192" i="1" l="1"/>
  <c r="D189" i="1"/>
  <c r="D186" i="1"/>
  <c r="D183" i="1"/>
  <c r="D180" i="1"/>
  <c r="D177" i="1"/>
  <c r="D174" i="1"/>
  <c r="D171" i="1"/>
  <c r="D168" i="1"/>
  <c r="D165" i="1"/>
  <c r="D162" i="1"/>
  <c r="D159" i="1"/>
  <c r="D149" i="1"/>
  <c r="D146" i="1"/>
  <c r="D143" i="1"/>
  <c r="D139" i="1"/>
  <c r="D136" i="1"/>
  <c r="D125" i="1"/>
  <c r="D122" i="1"/>
  <c r="D119" i="1"/>
  <c r="D116" i="1"/>
  <c r="D113" i="1"/>
  <c r="D107" i="1"/>
  <c r="D103" i="1"/>
  <c r="D100" i="1"/>
  <c r="D97" i="1"/>
  <c r="D94" i="1"/>
  <c r="D88" i="1"/>
  <c r="D85" i="1"/>
  <c r="D82" i="1"/>
  <c r="D78" i="1"/>
  <c r="D74" i="1"/>
  <c r="D70" i="1"/>
  <c r="D67" i="1"/>
  <c r="D64" i="1"/>
  <c r="D61" i="1"/>
  <c r="D54" i="1"/>
  <c r="D51" i="1"/>
  <c r="D48" i="1"/>
  <c r="D45" i="1"/>
  <c r="D37" i="1"/>
  <c r="D34" i="1"/>
  <c r="D28" i="1"/>
  <c r="D25" i="1"/>
  <c r="D19" i="1"/>
  <c r="D15" i="1"/>
  <c r="D8" i="1"/>
  <c r="D4" i="1"/>
  <c r="D193" i="1" l="1"/>
</calcChain>
</file>

<file path=xl/sharedStrings.xml><?xml version="1.0" encoding="utf-8"?>
<sst xmlns="http://schemas.openxmlformats.org/spreadsheetml/2006/main" count="900" uniqueCount="239">
  <si>
    <t>Naziv primatelja</t>
  </si>
  <si>
    <t>OIB primatelja</t>
  </si>
  <si>
    <t>Sjedište primatelja</t>
  </si>
  <si>
    <t>Isplaćeni iznos</t>
  </si>
  <si>
    <t>Naziv isplatitelja</t>
  </si>
  <si>
    <t>Konto</t>
  </si>
  <si>
    <t>Vrsta rashoda/izdatka</t>
  </si>
  <si>
    <t xml:space="preserve">Grupa zapisa: 1 ; Naziv primatelja: A1 HRVATSKA d.o.o.   </t>
  </si>
  <si>
    <t xml:space="preserve">A1 HRVATSKA d.o.o.  </t>
  </si>
  <si>
    <t>29524210204</t>
  </si>
  <si>
    <t>ZAGREB</t>
  </si>
  <si>
    <t>Osnovna škola Ivana Gundulića Minist. znanosti i obrazovanja</t>
  </si>
  <si>
    <t>23231</t>
  </si>
  <si>
    <t>Usluge telefona, pošte i prijevoza</t>
  </si>
  <si>
    <t>Ukupno za primatelja:</t>
  </si>
  <si>
    <t xml:space="preserve">Grupa zapisa: 1 ; Naziv primatelja: ALFA d.d.   </t>
  </si>
  <si>
    <t xml:space="preserve">ALFA d.d.  </t>
  </si>
  <si>
    <t>07189160632</t>
  </si>
  <si>
    <t>23221</t>
  </si>
  <si>
    <t>Uredski materijal i ostali materijalni rashodi</t>
  </si>
  <si>
    <t>24241</t>
  </si>
  <si>
    <t>Knjige u knjižnicama</t>
  </si>
  <si>
    <t xml:space="preserve">Grupa zapisa: 1 ; Naziv primatelja: ALMEL DUBROVNIK   </t>
  </si>
  <si>
    <t xml:space="preserve">ALMEL DUBROVNIK  </t>
  </si>
  <si>
    <t>87342313630</t>
  </si>
  <si>
    <t>DUBROVNIK</t>
  </si>
  <si>
    <t>23232</t>
  </si>
  <si>
    <t>Usluge tekućeg i investicijskog održavanja</t>
  </si>
  <si>
    <t>24223</t>
  </si>
  <si>
    <t>Oprema za održavanje i zaštitu</t>
  </si>
  <si>
    <t xml:space="preserve">Grupa zapisa: 1 ; Naziv primatelja: ANA OBRT ZA PROIZVODNJU KOLAČA  </t>
  </si>
  <si>
    <t xml:space="preserve">ANA OBRT ZA PROIZVODNJU KOLAČA </t>
  </si>
  <si>
    <t>49197138436</t>
  </si>
  <si>
    <t>23293</t>
  </si>
  <si>
    <t>Reprezentacija</t>
  </si>
  <si>
    <t xml:space="preserve">Grupa zapisa: 1 ; Naziv primatelja: APPLE VL. MATIĆ JELENA </t>
  </si>
  <si>
    <t>APPLE VL. MATIĆ JELENA</t>
  </si>
  <si>
    <t>24961727881</t>
  </si>
  <si>
    <t>METKOVIĆ</t>
  </si>
  <si>
    <t>23222</t>
  </si>
  <si>
    <t>Materijal i sirovine</t>
  </si>
  <si>
    <t xml:space="preserve">Grupa zapisa: 1 ; Naziv primatelja: AP-SPLIT d.o.o.   </t>
  </si>
  <si>
    <t xml:space="preserve">AP-SPLIT d.o.o.  </t>
  </si>
  <si>
    <t>82888704837</t>
  </si>
  <si>
    <t>SPLIT</t>
  </si>
  <si>
    <t>23238</t>
  </si>
  <si>
    <t>Računalne usluge</t>
  </si>
  <si>
    <t xml:space="preserve">Grupa zapisa: 1 ; Naziv primatelja: ARCUS INGENIUM D.O.O   </t>
  </si>
  <si>
    <t xml:space="preserve">ARCUS INGENIUM D.O.O  </t>
  </si>
  <si>
    <t>52981606243</t>
  </si>
  <si>
    <t xml:space="preserve">Grupa zapisa: 1 ; Naziv primatelja: BILIĆ-ERIĆ d.o.o.   </t>
  </si>
  <si>
    <t xml:space="preserve">BILIĆ-ERIĆ d.o.o.  </t>
  </si>
  <si>
    <t>68580128211</t>
  </si>
  <si>
    <t>SESVETE</t>
  </si>
  <si>
    <t>23239</t>
  </si>
  <si>
    <t>Ostale usluge</t>
  </si>
  <si>
    <t xml:space="preserve">Grupa zapisa: 1 ; Naziv primatelja: Bross trade  </t>
  </si>
  <si>
    <t xml:space="preserve">Bross trade </t>
  </si>
  <si>
    <t>83598114879</t>
  </si>
  <si>
    <t>Split</t>
  </si>
  <si>
    <t xml:space="preserve">Grupa zapisa: 1 ; Naziv primatelja: CENTRALA d.o.o.   </t>
  </si>
  <si>
    <t xml:space="preserve">CENTRALA d.o.o.  </t>
  </si>
  <si>
    <t>28774744701</t>
  </si>
  <si>
    <t>23224</t>
  </si>
  <si>
    <t>Materijal i dijelovi za tekuće i investicijsko održavanje</t>
  </si>
  <si>
    <t xml:space="preserve">Grupa zapisa: 1 ; Naziv primatelja: COM ENG d.o.o.   </t>
  </si>
  <si>
    <t xml:space="preserve">COM ENG d.o.o.  </t>
  </si>
  <si>
    <t>92756876424</t>
  </si>
  <si>
    <t>23227</t>
  </si>
  <si>
    <t>Službena,radna i zašt.odj.i obuća</t>
  </si>
  <si>
    <t xml:space="preserve">Grupa zapisa: 1 ; Naziv primatelja: ČISTOĆA d.o.o.   </t>
  </si>
  <si>
    <t xml:space="preserve">ČISTOĆA d.o.o.  </t>
  </si>
  <si>
    <t>16912997621</t>
  </si>
  <si>
    <t>23234</t>
  </si>
  <si>
    <t>Komunalne usluge</t>
  </si>
  <si>
    <t xml:space="preserve">Grupa zapisa: 1 ; Naziv primatelja: DB-KANTUN D.O.O.   </t>
  </si>
  <si>
    <t xml:space="preserve">DB-KANTUN D.O.O.  </t>
  </si>
  <si>
    <t>16278459495</t>
  </si>
  <si>
    <t xml:space="preserve">Grupa zapisa: 1 ; Naziv primatelja: Djelatnici - PN   </t>
  </si>
  <si>
    <t xml:space="preserve">Djelatnici - PN  </t>
  </si>
  <si>
    <t xml:space="preserve"> </t>
  </si>
  <si>
    <t>23211</t>
  </si>
  <si>
    <t>Službena putovanja</t>
  </si>
  <si>
    <t xml:space="preserve">Grupa zapisa: 1 ; Naziv primatelja: DUBROVNIK SUN d.o.o.   </t>
  </si>
  <si>
    <t xml:space="preserve">DUBROVNIK SUN d.o.o.  </t>
  </si>
  <si>
    <t>60174672203</t>
  </si>
  <si>
    <t xml:space="preserve">Grupa zapisa: 1 ; Naziv primatelja: EL PRESIDENTE C.O.  </t>
  </si>
  <si>
    <t xml:space="preserve">EL PRESIDENTE C.O. </t>
  </si>
  <si>
    <t>91603600357</t>
  </si>
  <si>
    <t xml:space="preserve">Grupa zapisa: 1 ; Naziv primatelja: ELLABO-I.N.D. d.o.o.   </t>
  </si>
  <si>
    <t xml:space="preserve">ELLABO-I.N.D. d.o.o.  </t>
  </si>
  <si>
    <t>99277525025</t>
  </si>
  <si>
    <t xml:space="preserve">Grupa zapisa: 1 ; Naziv primatelja: EVENIO D.O.O.   </t>
  </si>
  <si>
    <t xml:space="preserve">EVENIO D.O.O.  </t>
  </si>
  <si>
    <t>69863470363</t>
  </si>
  <si>
    <t>VARAŽDIN</t>
  </si>
  <si>
    <t xml:space="preserve">Grupa zapisa: 1 ; Naziv primatelja: FINA   </t>
  </si>
  <si>
    <t xml:space="preserve">FINA  </t>
  </si>
  <si>
    <t>85821130368</t>
  </si>
  <si>
    <t xml:space="preserve">Grupa zapisa: 1 ; Naziv primatelja: FRENDY d.o.o.   </t>
  </si>
  <si>
    <t xml:space="preserve">FRENDY d.o.o.  </t>
  </si>
  <si>
    <t>66977869240</t>
  </si>
  <si>
    <t xml:space="preserve">Grupa zapisa: 1 ; Naziv primatelja: GABRIEL JAKOV   </t>
  </si>
  <si>
    <t xml:space="preserve">GABRIEL JAKOV  </t>
  </si>
  <si>
    <t>27839935441</t>
  </si>
  <si>
    <t xml:space="preserve">Grupa zapisa: 1 ; Naziv primatelja: GRAD DUBROVNIK   </t>
  </si>
  <si>
    <t xml:space="preserve">GRAD DUBROVNIK  </t>
  </si>
  <si>
    <t>21712494719</t>
  </si>
  <si>
    <t xml:space="preserve">Grupa zapisa: 1 ; Naziv primatelja: HEP-OPSKRBA HEP OPSKRBA </t>
  </si>
  <si>
    <t>HEP-OPSKRBA HEP OPSKRBA</t>
  </si>
  <si>
    <t>63073332379</t>
  </si>
  <si>
    <t>23223</t>
  </si>
  <si>
    <t>Energija</t>
  </si>
  <si>
    <t xml:space="preserve">Grupa zapisa: 1 ; Naziv primatelja: HRABRI KONZALTING   </t>
  </si>
  <si>
    <t xml:space="preserve">HRABRI KONZALTING  </t>
  </si>
  <si>
    <t>74349685068</t>
  </si>
  <si>
    <t>KARLOVAC</t>
  </si>
  <si>
    <t xml:space="preserve">Grupa zapisa: 1 ; Naziv primatelja: HRT   </t>
  </si>
  <si>
    <t xml:space="preserve">HRT  </t>
  </si>
  <si>
    <t>68419124305</t>
  </si>
  <si>
    <t>23233</t>
  </si>
  <si>
    <t>Usluge promidžbe i informiranja</t>
  </si>
  <si>
    <t xml:space="preserve">Grupa zapisa: 1 ; Naziv primatelja: HRVATSKA POŠTA d.d.   </t>
  </si>
  <si>
    <t xml:space="preserve">HRVATSKA POŠTA d.d.  </t>
  </si>
  <si>
    <t>87311810356</t>
  </si>
  <si>
    <t xml:space="preserve">Grupa zapisa: 1 ; Naziv primatelja: HT - HRVATSKE TELEKOMUNIKACIJE d.d.   </t>
  </si>
  <si>
    <t xml:space="preserve">HT - HRVATSKE TELEKOMUNIKACIJE d.d.  </t>
  </si>
  <si>
    <t>81793146560</t>
  </si>
  <si>
    <t>23235</t>
  </si>
  <si>
    <t>Zakupnine i najamnine</t>
  </si>
  <si>
    <t xml:space="preserve">Grupa zapisa: 1 ; Naziv primatelja: KRAŠ D.D.   </t>
  </si>
  <si>
    <t xml:space="preserve">KRAŠ D.D.  </t>
  </si>
  <si>
    <t>94989605030</t>
  </si>
  <si>
    <t>23299</t>
  </si>
  <si>
    <t>Ostali nespomenuti rashodi poslovanja</t>
  </si>
  <si>
    <t xml:space="preserve">Grupa zapisa: 1 ; Naziv primatelja: LINEA d.o.o. poduzeće za trgovinu na veliko i malo   </t>
  </si>
  <si>
    <t xml:space="preserve">LINEA d.o.o. poduzeće za trgovinu na veliko i malo  </t>
  </si>
  <si>
    <t>15919912937</t>
  </si>
  <si>
    <t>23225</t>
  </si>
  <si>
    <t>Sitni inventar i auto gume</t>
  </si>
  <si>
    <t xml:space="preserve">Grupa zapisa: 1 ; Naziv primatelja: OKVIRI OGRESTA   </t>
  </si>
  <si>
    <t xml:space="preserve">OKVIRI OGRESTA  </t>
  </si>
  <si>
    <t>88681524615</t>
  </si>
  <si>
    <t xml:space="preserve">Grupa zapisa: 1 ; Naziv primatelja: PEKARA MARE   </t>
  </si>
  <si>
    <t xml:space="preserve">PEKARA MARE  </t>
  </si>
  <si>
    <t>44873976028</t>
  </si>
  <si>
    <t xml:space="preserve">Grupa zapisa: 1 ; Naziv primatelja: PERFECTUM DOO   </t>
  </si>
  <si>
    <t xml:space="preserve">PERFECTUM DOO  </t>
  </si>
  <si>
    <t>93155201521</t>
  </si>
  <si>
    <t xml:space="preserve">Grupa zapisa: 1 ; Naziv primatelja: RAIFFEISENBANK AUSTRIA d.d.   </t>
  </si>
  <si>
    <t xml:space="preserve">RAIFFEISENBANK AUSTRIA d.d.  </t>
  </si>
  <si>
    <t>53056966535</t>
  </si>
  <si>
    <t>23431</t>
  </si>
  <si>
    <t>Obveze za bankarske usluge i usluge platnog prometa</t>
  </si>
  <si>
    <t xml:space="preserve">Grupa zapisa: 1 ; Naziv primatelja: ROCKMARK  </t>
  </si>
  <si>
    <t xml:space="preserve">ROCKMARK </t>
  </si>
  <si>
    <t>58026768530</t>
  </si>
  <si>
    <t xml:space="preserve">Grupa zapisa: 1 ; Naziv primatelja: STUDENAC D.O.O.   </t>
  </si>
  <si>
    <t xml:space="preserve">STUDENAC D.O.O.  </t>
  </si>
  <si>
    <t>02023029348</t>
  </si>
  <si>
    <t>OMIŠ</t>
  </si>
  <si>
    <t xml:space="preserve">Grupa zapisa: 1 ; Naziv primatelja: TEHNO ELEKTRONIK d.o.o.   </t>
  </si>
  <si>
    <t xml:space="preserve">TEHNO ELEKTRONIK d.o.o.  </t>
  </si>
  <si>
    <t>92246704581</t>
  </si>
  <si>
    <t xml:space="preserve">Grupa zapisa: 1 ; Naziv primatelja: TOMMY   </t>
  </si>
  <si>
    <t xml:space="preserve">TOMMY  </t>
  </si>
  <si>
    <t>00278260010</t>
  </si>
  <si>
    <t xml:space="preserve">Grupa zapisa: 1 ; Naziv primatelja: UDRUGA TI SI OK   </t>
  </si>
  <si>
    <t xml:space="preserve">UDRUGA TI SI OK  </t>
  </si>
  <si>
    <t>11546411511</t>
  </si>
  <si>
    <t>VELIKA MLAKA</t>
  </si>
  <si>
    <t>23213</t>
  </si>
  <si>
    <t>Stručno usavršavanje zaposlenika</t>
  </si>
  <si>
    <t xml:space="preserve">Grupa zapisa: 1 ; Naziv primatelja: VODOVOD DUBROVNIK d.o.o.   </t>
  </si>
  <si>
    <t xml:space="preserve">VODOVOD DUBROVNIK d.o.o.  </t>
  </si>
  <si>
    <t>00862047577</t>
  </si>
  <si>
    <t xml:space="preserve">Grupa zapisa: 1 ; Naziv primatelja: ZAVOD ZA JAVNO ZDRAVSTVO   </t>
  </si>
  <si>
    <t xml:space="preserve">ZAVOD ZA JAVNO ZDRAVSTVO  </t>
  </si>
  <si>
    <t>55488649150</t>
  </si>
  <si>
    <t>23236</t>
  </si>
  <si>
    <t>Zdravstvene usluge</t>
  </si>
  <si>
    <t xml:space="preserve">Grupa zapisa: 2 ; Naziv primatelja: Dnevnice za službeni put u zemlji </t>
  </si>
  <si>
    <t>Dnevnice za službeni put u zemlji</t>
  </si>
  <si>
    <t/>
  </si>
  <si>
    <t>32111</t>
  </si>
  <si>
    <t xml:space="preserve">Grupa zapisa: 2 ; Naziv primatelja: Doprinosi za obvezno ZO </t>
  </si>
  <si>
    <t>Doprinosi za obvezno ZO</t>
  </si>
  <si>
    <t>31321</t>
  </si>
  <si>
    <t xml:space="preserve">Grupa zapisa: 2 ; Naziv primatelja: Nagrade  </t>
  </si>
  <si>
    <t xml:space="preserve">Nagrade </t>
  </si>
  <si>
    <t>31212</t>
  </si>
  <si>
    <t xml:space="preserve">Grupa zapisa: 2 ; Naziv primatelja: Naknada za prijevoz na službenom putu u zemlji </t>
  </si>
  <si>
    <t>Naknada za prijevoz na službenom putu u zemlji</t>
  </si>
  <si>
    <t>32115</t>
  </si>
  <si>
    <t xml:space="preserve">Grupa zapisa: 2 ; Naziv primatelja: Naknade za prijevoz na posao i s posla </t>
  </si>
  <si>
    <t>Naknade za prijevoz na posao i s posla</t>
  </si>
  <si>
    <t>32121</t>
  </si>
  <si>
    <t xml:space="preserve">Grupa zapisa: 2 ; Naziv primatelja: Ostale naknade iz proračuna u novcu </t>
  </si>
  <si>
    <t>Ostale naknade iz proračuna u novcu</t>
  </si>
  <si>
    <t>37219</t>
  </si>
  <si>
    <t xml:space="preserve">Grupa zapisa: 2 ; Naziv primatelja: Ostali rashodi za službena putovanja </t>
  </si>
  <si>
    <t>Ostali rashodi za službena putovanja</t>
  </si>
  <si>
    <t>32119</t>
  </si>
  <si>
    <t xml:space="preserve">Grupa zapisa: 2 ; Naziv primatelja: Plaće za zaposlene </t>
  </si>
  <si>
    <t>Plaće za zaposlene</t>
  </si>
  <si>
    <t>31111</t>
  </si>
  <si>
    <t>Sveukupno:</t>
  </si>
  <si>
    <t>Dubrovnik</t>
  </si>
  <si>
    <t>RB</t>
  </si>
  <si>
    <t>konto</t>
  </si>
  <si>
    <t>OSNOVNA ŠKOLA MARINA DRŽIĆA</t>
  </si>
  <si>
    <t>Volantina 6</t>
  </si>
  <si>
    <t>OIB 77392284322</t>
  </si>
  <si>
    <t>VRSTA RASHODA I IZDATKA</t>
  </si>
  <si>
    <t>ISPLAĆENI IZNOS €</t>
  </si>
  <si>
    <t>SJEDIŠTE</t>
  </si>
  <si>
    <t>OIB</t>
  </si>
  <si>
    <t>UKUPNO</t>
  </si>
  <si>
    <t>VRSTA RASHODA / IZDATKA</t>
  </si>
  <si>
    <t>DOPRINOSI ZA OBVEZNO ZDRAVSTVENO OSIGURANJE</t>
  </si>
  <si>
    <t>NAKNADE ZA PRIJEVOZ S POSLA I NA POSAO</t>
  </si>
  <si>
    <t>NOVČANA NAKNADA ZBOG NEZAPOŠLJAVANJA OSOBA S INVALIDITETOM</t>
  </si>
  <si>
    <t>KATEGORIJA II PRIMATELJA SREDSTAVA</t>
  </si>
  <si>
    <t>NAZIV PRIMATELJA</t>
  </si>
  <si>
    <t>Ravnateljica</t>
  </si>
  <si>
    <t>Veronika Šmanjak, prof.</t>
  </si>
  <si>
    <t>KATEGORIJA I PRIMATELJA SREDSTAVA</t>
  </si>
  <si>
    <t>BRUTO PLAĆE (ukupan iznos bez bolovanja na terez HZZO)</t>
  </si>
  <si>
    <t xml:space="preserve">RAIFFEISENBANK AUSTRIA D.D.  </t>
  </si>
  <si>
    <t>3431-BANKARSKE USLUGE I USLUGE PLATNOG PROMETA</t>
  </si>
  <si>
    <t>RAGUSA TELECOM D.O.O.</t>
  </si>
  <si>
    <t>ZAVOD ZA JAVNO ZDRAVSTVO DUBROVAČKO-NERETVANSKE ŽUPANIJE</t>
  </si>
  <si>
    <t>PLATANUS D.O.O.</t>
  </si>
  <si>
    <t>4.</t>
  </si>
  <si>
    <t>TRSTENO</t>
  </si>
  <si>
    <t>3231-USLUGE TELEFONA, INTERNETA I PRIJEVOZA</t>
  </si>
  <si>
    <t>3236-ZDRAVSTVENE I VETERINARSKE USLUGE</t>
  </si>
  <si>
    <t>3223-ENERGIJA</t>
  </si>
  <si>
    <t>Dubrovnik, 10.10.2025.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</si>
</sst>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2" tint="-0.749992370372631"/>
      <name val="Calibri"/>
      <family val="2"/>
      <charset val="238"/>
      <scheme val="minor"/>
    </font>
    <font>
      <b/>
      <sz val="10"/>
      <color theme="2" tint="-0.74999237037263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2" tint="-0.749992370372631"/>
      <name val="Calibri"/>
      <family val="2"/>
      <scheme val="minor"/>
    </font>
    <font>
      <b/>
      <sz val="10"/>
      <color theme="2" tint="-0.74999237037263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4" fontId="0" fillId="0" borderId="0" xfId="0" applyNumberFormat="1"/>
    <xf numFmtId="0" fontId="2" fillId="0" borderId="5" xfId="0" applyFont="1" applyBorder="1"/>
    <xf numFmtId="0" fontId="2" fillId="0" borderId="0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0" xfId="1" applyFont="1"/>
    <xf numFmtId="0" fontId="3" fillId="0" borderId="5" xfId="1" applyFont="1" applyBorder="1" applyAlignment="1"/>
    <xf numFmtId="0" fontId="2" fillId="0" borderId="0" xfId="1" applyFont="1" applyBorder="1" applyAlignment="1">
      <alignment horizontal="left"/>
    </xf>
    <xf numFmtId="0" fontId="3" fillId="0" borderId="5" xfId="1" applyFont="1" applyBorder="1"/>
    <xf numFmtId="0" fontId="2" fillId="0" borderId="5" xfId="1" applyFont="1" applyBorder="1"/>
    <xf numFmtId="0" fontId="3" fillId="0" borderId="0" xfId="1" applyFont="1"/>
    <xf numFmtId="0" fontId="4" fillId="0" borderId="0" xfId="1" applyFont="1"/>
    <xf numFmtId="0" fontId="5" fillId="0" borderId="5" xfId="0" applyFont="1" applyBorder="1"/>
    <xf numFmtId="0" fontId="5" fillId="0" borderId="0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4" fontId="5" fillId="0" borderId="0" xfId="1" applyNumberFormat="1" applyFont="1" applyAlignment="1">
      <alignment horizontal="right" vertical="center"/>
    </xf>
    <xf numFmtId="0" fontId="5" fillId="0" borderId="0" xfId="1" applyFont="1"/>
    <xf numFmtId="0" fontId="6" fillId="0" borderId="5" xfId="1" applyFont="1" applyBorder="1" applyAlignment="1"/>
    <xf numFmtId="0" fontId="5" fillId="0" borderId="0" xfId="1" applyFont="1" applyBorder="1" applyAlignment="1">
      <alignment horizontal="left"/>
    </xf>
    <xf numFmtId="0" fontId="6" fillId="0" borderId="5" xfId="1" applyFont="1" applyBorder="1"/>
    <xf numFmtId="0" fontId="5" fillId="0" borderId="5" xfId="1" applyFont="1" applyBorder="1"/>
    <xf numFmtId="4" fontId="5" fillId="0" borderId="0" xfId="1" applyNumberFormat="1" applyFont="1"/>
    <xf numFmtId="4" fontId="6" fillId="2" borderId="1" xfId="1" applyNumberFormat="1" applyFont="1" applyFill="1" applyBorder="1"/>
    <xf numFmtId="0" fontId="5" fillId="2" borderId="3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right"/>
    </xf>
    <xf numFmtId="4" fontId="3" fillId="2" borderId="3" xfId="1" applyNumberFormat="1" applyFont="1" applyFill="1" applyBorder="1" applyAlignment="1">
      <alignment horizontal="right" vertical="center" wrapText="1"/>
    </xf>
    <xf numFmtId="0" fontId="3" fillId="0" borderId="0" xfId="1" applyFont="1" applyBorder="1" applyAlignment="1">
      <alignment horizontal="left" vertical="center"/>
    </xf>
    <xf numFmtId="0" fontId="8" fillId="0" borderId="1" xfId="1" applyFont="1" applyFill="1" applyBorder="1" applyAlignment="1">
      <alignment horizontal="left"/>
    </xf>
    <xf numFmtId="0" fontId="8" fillId="0" borderId="1" xfId="1" applyFont="1" applyFill="1" applyBorder="1"/>
    <xf numFmtId="4" fontId="8" fillId="0" borderId="1" xfId="1" applyNumberFormat="1" applyFont="1" applyFill="1" applyBorder="1"/>
    <xf numFmtId="0" fontId="5" fillId="0" borderId="0" xfId="1" applyFont="1" applyFill="1"/>
    <xf numFmtId="0" fontId="7" fillId="0" borderId="1" xfId="0" applyFont="1" applyFill="1" applyBorder="1"/>
    <xf numFmtId="0" fontId="5" fillId="0" borderId="0" xfId="1" applyFont="1" applyFill="1" applyAlignment="1">
      <alignment horizontal="left" vertical="center"/>
    </xf>
    <xf numFmtId="0" fontId="4" fillId="0" borderId="0" xfId="1" applyFont="1" applyFill="1"/>
    <xf numFmtId="0" fontId="6" fillId="2" borderId="7" xfId="1" applyFont="1" applyFill="1" applyBorder="1" applyAlignment="1">
      <alignment horizontal="left" vertical="center"/>
    </xf>
    <xf numFmtId="0" fontId="6" fillId="2" borderId="7" xfId="1" applyFont="1" applyFill="1" applyBorder="1" applyAlignment="1">
      <alignment horizontal="left" vertical="center" wrapText="1"/>
    </xf>
    <xf numFmtId="4" fontId="6" fillId="2" borderId="7" xfId="1" applyNumberFormat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left" vertical="center" wrapText="1"/>
    </xf>
    <xf numFmtId="4" fontId="9" fillId="0" borderId="1" xfId="1" applyNumberFormat="1" applyFont="1" applyFill="1" applyBorder="1" applyAlignment="1">
      <alignment horizontal="right" vertical="center"/>
    </xf>
    <xf numFmtId="4" fontId="9" fillId="0" borderId="1" xfId="1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4" fontId="8" fillId="0" borderId="1" xfId="1" applyNumberFormat="1" applyFont="1" applyBorder="1"/>
    <xf numFmtId="0" fontId="8" fillId="0" borderId="1" xfId="1" applyFont="1" applyBorder="1"/>
    <xf numFmtId="0" fontId="3" fillId="2" borderId="2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left"/>
    </xf>
    <xf numFmtId="0" fontId="6" fillId="2" borderId="4" xfId="1" applyFont="1" applyFill="1" applyBorder="1" applyAlignment="1">
      <alignment horizontal="left"/>
    </xf>
    <xf numFmtId="0" fontId="6" fillId="2" borderId="3" xfId="1" applyFont="1" applyFill="1" applyBorder="1" applyAlignment="1">
      <alignment horizontal="left"/>
    </xf>
    <xf numFmtId="0" fontId="9" fillId="0" borderId="2" xfId="1" applyFont="1" applyFill="1" applyBorder="1" applyAlignment="1">
      <alignment horizontal="left"/>
    </xf>
    <xf numFmtId="0" fontId="9" fillId="0" borderId="4" xfId="1" applyFont="1" applyFill="1" applyBorder="1" applyAlignment="1">
      <alignment horizontal="left"/>
    </xf>
    <xf numFmtId="0" fontId="3" fillId="2" borderId="2" xfId="1" applyFont="1" applyFill="1" applyBorder="1" applyAlignment="1">
      <alignment horizontal="left"/>
    </xf>
    <xf numFmtId="0" fontId="3" fillId="2" borderId="4" xfId="1" applyFont="1" applyFill="1" applyBorder="1" applyAlignment="1">
      <alignment horizontal="left"/>
    </xf>
    <xf numFmtId="49" fontId="9" fillId="0" borderId="2" xfId="0" applyNumberFormat="1" applyFont="1" applyBorder="1" applyAlignment="1">
      <alignment horizontal="left" wrapText="1" shrinkToFit="1" readingOrder="1"/>
    </xf>
    <xf numFmtId="49" fontId="9" fillId="0" borderId="3" xfId="0" applyNumberFormat="1" applyFont="1" applyBorder="1" applyAlignment="1">
      <alignment horizontal="left" wrapText="1" shrinkToFit="1" readingOrder="1"/>
    </xf>
    <xf numFmtId="0" fontId="3" fillId="2" borderId="6" xfId="1" applyFont="1" applyFill="1" applyBorder="1" applyAlignment="1">
      <alignment horizontal="center"/>
    </xf>
    <xf numFmtId="0" fontId="9" fillId="0" borderId="1" xfId="1" applyFont="1" applyBorder="1" applyAlignment="1">
      <alignment horizontal="left"/>
    </xf>
    <xf numFmtId="0" fontId="9" fillId="0" borderId="2" xfId="1" applyFont="1" applyBorder="1" applyAlignment="1">
      <alignment horizontal="left"/>
    </xf>
    <xf numFmtId="0" fontId="9" fillId="0" borderId="4" xfId="1" applyFont="1" applyBorder="1" applyAlignment="1">
      <alignment horizontal="left"/>
    </xf>
  </cellXfs>
  <cellStyles count="2">
    <cellStyle name="Normal 2" xfId="1" xr:uid="{D13EB053-251C-494D-9221-D95FDD380408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891540</xdr:colOff>
      <xdr:row>3</xdr:row>
      <xdr:rowOff>137160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BDC8F3C2-2785-4659-8FAA-42550C0A0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1540" cy="655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868680</xdr:colOff>
      <xdr:row>3</xdr:row>
      <xdr:rowOff>152592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A73246DA-7AD5-4918-92F3-A77A76B65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68680" cy="6707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193"/>
  <sheetViews>
    <sheetView topLeftCell="A154" workbookViewId="0">
      <selection activeCell="D2" sqref="D2:F45"/>
    </sheetView>
  </sheetViews>
  <sheetFormatPr defaultRowHeight="14.4" x14ac:dyDescent="0.3"/>
  <cols>
    <col min="1" max="1" width="44.33203125" customWidth="1"/>
    <col min="2" max="2" width="20.6640625" customWidth="1"/>
    <col min="3" max="3" width="30.6640625" customWidth="1"/>
    <col min="4" max="4" width="22.109375" style="1" customWidth="1"/>
    <col min="5" max="5" width="44.33203125" customWidth="1"/>
    <col min="6" max="6" width="16.44140625" customWidth="1"/>
    <col min="7" max="7" width="78.5546875" customWidth="1"/>
  </cols>
  <sheetData>
    <row r="1" spans="1:7" x14ac:dyDescent="0.3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t="s">
        <v>5</v>
      </c>
      <c r="G1" t="s">
        <v>6</v>
      </c>
    </row>
    <row r="2" spans="1:7" x14ac:dyDescent="0.3">
      <c r="A2" t="s">
        <v>7</v>
      </c>
    </row>
    <row r="3" spans="1:7" x14ac:dyDescent="0.3">
      <c r="A3" t="s">
        <v>8</v>
      </c>
      <c r="B3" t="s">
        <v>9</v>
      </c>
      <c r="C3" t="s">
        <v>10</v>
      </c>
      <c r="D3" s="1">
        <v>21.9</v>
      </c>
      <c r="E3" t="s">
        <v>11</v>
      </c>
      <c r="F3" t="s">
        <v>12</v>
      </c>
      <c r="G3" t="s">
        <v>13</v>
      </c>
    </row>
    <row r="4" spans="1:7" x14ac:dyDescent="0.3">
      <c r="A4" t="s">
        <v>14</v>
      </c>
      <c r="D4" s="1">
        <f>SUBTOTAL(9,D3)</f>
        <v>21.9</v>
      </c>
    </row>
    <row r="5" spans="1:7" x14ac:dyDescent="0.3">
      <c r="A5" t="s">
        <v>15</v>
      </c>
    </row>
    <row r="6" spans="1:7" x14ac:dyDescent="0.3">
      <c r="A6" t="s">
        <v>16</v>
      </c>
      <c r="B6" t="s">
        <v>17</v>
      </c>
      <c r="C6" t="s">
        <v>10</v>
      </c>
      <c r="D6" s="1">
        <v>274.42</v>
      </c>
      <c r="E6" t="s">
        <v>11</v>
      </c>
      <c r="F6" t="s">
        <v>18</v>
      </c>
      <c r="G6" t="s">
        <v>19</v>
      </c>
    </row>
    <row r="7" spans="1:7" x14ac:dyDescent="0.3">
      <c r="A7" t="s">
        <v>16</v>
      </c>
      <c r="B7" t="s">
        <v>17</v>
      </c>
      <c r="C7" t="s">
        <v>10</v>
      </c>
      <c r="D7" s="1">
        <v>25.61</v>
      </c>
      <c r="E7" t="s">
        <v>11</v>
      </c>
      <c r="F7" t="s">
        <v>20</v>
      </c>
      <c r="G7" t="s">
        <v>21</v>
      </c>
    </row>
    <row r="8" spans="1:7" x14ac:dyDescent="0.3">
      <c r="A8" t="s">
        <v>14</v>
      </c>
      <c r="D8" s="1">
        <f>SUBTOTAL(9,D6:D7)</f>
        <v>300.03000000000003</v>
      </c>
    </row>
    <row r="9" spans="1:7" x14ac:dyDescent="0.3">
      <c r="A9" t="s">
        <v>22</v>
      </c>
    </row>
    <row r="10" spans="1:7" x14ac:dyDescent="0.3">
      <c r="A10" t="s">
        <v>23</v>
      </c>
      <c r="B10" t="s">
        <v>24</v>
      </c>
      <c r="C10" t="s">
        <v>25</v>
      </c>
      <c r="D10" s="1">
        <v>281.25</v>
      </c>
      <c r="E10" t="s">
        <v>11</v>
      </c>
      <c r="F10" t="s">
        <v>26</v>
      </c>
      <c r="G10" t="s">
        <v>27</v>
      </c>
    </row>
    <row r="11" spans="1:7" x14ac:dyDescent="0.3">
      <c r="A11" t="s">
        <v>23</v>
      </c>
      <c r="B11" t="s">
        <v>24</v>
      </c>
      <c r="C11" t="s">
        <v>25</v>
      </c>
      <c r="D11" s="1">
        <v>2650</v>
      </c>
      <c r="E11" t="s">
        <v>11</v>
      </c>
      <c r="F11" t="s">
        <v>26</v>
      </c>
      <c r="G11" t="s">
        <v>27</v>
      </c>
    </row>
    <row r="12" spans="1:7" x14ac:dyDescent="0.3">
      <c r="A12" t="s">
        <v>23</v>
      </c>
      <c r="B12" t="s">
        <v>24</v>
      </c>
      <c r="C12" t="s">
        <v>25</v>
      </c>
      <c r="D12" s="1">
        <v>1021.25</v>
      </c>
      <c r="E12" t="s">
        <v>11</v>
      </c>
      <c r="F12" t="s">
        <v>26</v>
      </c>
      <c r="G12" t="s">
        <v>27</v>
      </c>
    </row>
    <row r="13" spans="1:7" x14ac:dyDescent="0.3">
      <c r="A13" t="s">
        <v>23</v>
      </c>
      <c r="B13" t="s">
        <v>24</v>
      </c>
      <c r="C13" t="s">
        <v>25</v>
      </c>
      <c r="D13" s="1">
        <v>957.4</v>
      </c>
      <c r="E13" t="s">
        <v>11</v>
      </c>
      <c r="F13" t="s">
        <v>28</v>
      </c>
      <c r="G13" t="s">
        <v>29</v>
      </c>
    </row>
    <row r="14" spans="1:7" x14ac:dyDescent="0.3">
      <c r="A14" t="s">
        <v>23</v>
      </c>
      <c r="B14" t="s">
        <v>24</v>
      </c>
      <c r="C14" t="s">
        <v>25</v>
      </c>
      <c r="D14" s="1">
        <v>5031.3500000000004</v>
      </c>
      <c r="E14" t="s">
        <v>11</v>
      </c>
      <c r="F14" t="s">
        <v>28</v>
      </c>
      <c r="G14" t="s">
        <v>29</v>
      </c>
    </row>
    <row r="15" spans="1:7" x14ac:dyDescent="0.3">
      <c r="A15" t="s">
        <v>14</v>
      </c>
      <c r="D15" s="1">
        <f>SUBTOTAL(9,D10:D14)</f>
        <v>9941.25</v>
      </c>
    </row>
    <row r="16" spans="1:7" x14ac:dyDescent="0.3">
      <c r="A16" t="s">
        <v>30</v>
      </c>
    </row>
    <row r="17" spans="1:7" x14ac:dyDescent="0.3">
      <c r="A17" t="s">
        <v>31</v>
      </c>
      <c r="B17" t="s">
        <v>32</v>
      </c>
      <c r="C17" t="s">
        <v>25</v>
      </c>
      <c r="D17" s="1">
        <v>18.399999999999999</v>
      </c>
      <c r="E17" t="s">
        <v>11</v>
      </c>
      <c r="F17" t="s">
        <v>33</v>
      </c>
      <c r="G17" t="s">
        <v>34</v>
      </c>
    </row>
    <row r="18" spans="1:7" x14ac:dyDescent="0.3">
      <c r="A18" t="s">
        <v>31</v>
      </c>
      <c r="B18" t="s">
        <v>32</v>
      </c>
      <c r="C18" t="s">
        <v>25</v>
      </c>
      <c r="D18" s="1">
        <v>30.4</v>
      </c>
      <c r="E18" t="s">
        <v>11</v>
      </c>
      <c r="F18" t="s">
        <v>33</v>
      </c>
      <c r="G18" t="s">
        <v>34</v>
      </c>
    </row>
    <row r="19" spans="1:7" x14ac:dyDescent="0.3">
      <c r="A19" t="s">
        <v>14</v>
      </c>
      <c r="D19" s="1">
        <f>SUBTOTAL(9,D17:D18)</f>
        <v>48.8</v>
      </c>
    </row>
    <row r="20" spans="1:7" x14ac:dyDescent="0.3">
      <c r="A20" t="s">
        <v>35</v>
      </c>
    </row>
    <row r="21" spans="1:7" x14ac:dyDescent="0.3">
      <c r="A21" t="s">
        <v>36</v>
      </c>
      <c r="B21" t="s">
        <v>37</v>
      </c>
      <c r="C21" t="s">
        <v>38</v>
      </c>
      <c r="D21" s="1">
        <v>476.53</v>
      </c>
      <c r="E21" t="s">
        <v>11</v>
      </c>
      <c r="F21" t="s">
        <v>39</v>
      </c>
      <c r="G21" t="s">
        <v>40</v>
      </c>
    </row>
    <row r="22" spans="1:7" x14ac:dyDescent="0.3">
      <c r="A22" t="s">
        <v>36</v>
      </c>
      <c r="B22" t="s">
        <v>37</v>
      </c>
      <c r="C22" t="s">
        <v>38</v>
      </c>
      <c r="D22" s="1">
        <v>535.08000000000004</v>
      </c>
      <c r="E22" t="s">
        <v>11</v>
      </c>
      <c r="F22" t="s">
        <v>39</v>
      </c>
      <c r="G22" t="s">
        <v>40</v>
      </c>
    </row>
    <row r="23" spans="1:7" x14ac:dyDescent="0.3">
      <c r="A23" t="s">
        <v>36</v>
      </c>
      <c r="B23" t="s">
        <v>37</v>
      </c>
      <c r="C23" t="s">
        <v>38</v>
      </c>
      <c r="D23" s="1">
        <v>332.51</v>
      </c>
      <c r="E23" t="s">
        <v>11</v>
      </c>
      <c r="F23" t="s">
        <v>39</v>
      </c>
      <c r="G23" t="s">
        <v>40</v>
      </c>
    </row>
    <row r="24" spans="1:7" x14ac:dyDescent="0.3">
      <c r="A24" t="s">
        <v>36</v>
      </c>
      <c r="B24" t="s">
        <v>37</v>
      </c>
      <c r="C24" t="s">
        <v>38</v>
      </c>
      <c r="D24" s="1">
        <v>735.63</v>
      </c>
      <c r="E24" t="s">
        <v>11</v>
      </c>
      <c r="F24" t="s">
        <v>39</v>
      </c>
      <c r="G24" t="s">
        <v>40</v>
      </c>
    </row>
    <row r="25" spans="1:7" x14ac:dyDescent="0.3">
      <c r="A25" t="s">
        <v>14</v>
      </c>
      <c r="D25" s="1">
        <f>SUBTOTAL(9,D21:D24)</f>
        <v>2079.75</v>
      </c>
    </row>
    <row r="26" spans="1:7" x14ac:dyDescent="0.3">
      <c r="A26" t="s">
        <v>41</v>
      </c>
    </row>
    <row r="27" spans="1:7" x14ac:dyDescent="0.3">
      <c r="A27" t="s">
        <v>42</v>
      </c>
      <c r="B27" t="s">
        <v>43</v>
      </c>
      <c r="C27" t="s">
        <v>44</v>
      </c>
      <c r="D27" s="1">
        <v>31.54</v>
      </c>
      <c r="E27" t="s">
        <v>11</v>
      </c>
      <c r="F27" t="s">
        <v>45</v>
      </c>
      <c r="G27" t="s">
        <v>46</v>
      </c>
    </row>
    <row r="28" spans="1:7" x14ac:dyDescent="0.3">
      <c r="A28" t="s">
        <v>14</v>
      </c>
      <c r="D28" s="1">
        <f>SUBTOTAL(9,D27)</f>
        <v>31.54</v>
      </c>
    </row>
    <row r="29" spans="1:7" x14ac:dyDescent="0.3">
      <c r="A29" t="s">
        <v>47</v>
      </c>
    </row>
    <row r="30" spans="1:7" x14ac:dyDescent="0.3">
      <c r="A30" t="s">
        <v>48</v>
      </c>
      <c r="B30" t="s">
        <v>49</v>
      </c>
      <c r="C30" t="s">
        <v>25</v>
      </c>
      <c r="D30" s="1">
        <v>237.5</v>
      </c>
      <c r="E30" t="s">
        <v>11</v>
      </c>
      <c r="F30" t="s">
        <v>26</v>
      </c>
      <c r="G30" t="s">
        <v>27</v>
      </c>
    </row>
    <row r="31" spans="1:7" x14ac:dyDescent="0.3">
      <c r="A31" t="s">
        <v>48</v>
      </c>
      <c r="B31" t="s">
        <v>49</v>
      </c>
      <c r="C31" t="s">
        <v>25</v>
      </c>
      <c r="D31" s="1">
        <v>412.5</v>
      </c>
      <c r="E31" t="s">
        <v>11</v>
      </c>
      <c r="F31" t="s">
        <v>26</v>
      </c>
      <c r="G31" t="s">
        <v>27</v>
      </c>
    </row>
    <row r="32" spans="1:7" x14ac:dyDescent="0.3">
      <c r="A32" t="s">
        <v>48</v>
      </c>
      <c r="B32" t="s">
        <v>49</v>
      </c>
      <c r="C32" t="s">
        <v>25</v>
      </c>
      <c r="D32" s="1">
        <v>165</v>
      </c>
      <c r="E32" t="s">
        <v>11</v>
      </c>
      <c r="F32" t="s">
        <v>26</v>
      </c>
      <c r="G32" t="s">
        <v>27</v>
      </c>
    </row>
    <row r="33" spans="1:7" x14ac:dyDescent="0.3">
      <c r="A33" t="s">
        <v>48</v>
      </c>
      <c r="B33" t="s">
        <v>49</v>
      </c>
      <c r="C33" t="s">
        <v>25</v>
      </c>
      <c r="D33" s="1">
        <v>135</v>
      </c>
      <c r="E33" t="s">
        <v>11</v>
      </c>
      <c r="F33" t="s">
        <v>26</v>
      </c>
      <c r="G33" t="s">
        <v>27</v>
      </c>
    </row>
    <row r="34" spans="1:7" x14ac:dyDescent="0.3">
      <c r="A34" t="s">
        <v>14</v>
      </c>
      <c r="D34" s="1">
        <f>SUBTOTAL(9,D30:D33)</f>
        <v>950</v>
      </c>
    </row>
    <row r="35" spans="1:7" x14ac:dyDescent="0.3">
      <c r="A35" t="s">
        <v>50</v>
      </c>
    </row>
    <row r="36" spans="1:7" x14ac:dyDescent="0.3">
      <c r="A36" t="s">
        <v>51</v>
      </c>
      <c r="B36" t="s">
        <v>52</v>
      </c>
      <c r="C36" t="s">
        <v>53</v>
      </c>
      <c r="D36" s="1">
        <v>1630.13</v>
      </c>
      <c r="E36" t="s">
        <v>11</v>
      </c>
      <c r="F36" t="s">
        <v>54</v>
      </c>
      <c r="G36" t="s">
        <v>55</v>
      </c>
    </row>
    <row r="37" spans="1:7" x14ac:dyDescent="0.3">
      <c r="A37" t="s">
        <v>14</v>
      </c>
      <c r="D37" s="1">
        <f>SUBTOTAL(9,D36)</f>
        <v>1630.13</v>
      </c>
    </row>
    <row r="38" spans="1:7" x14ac:dyDescent="0.3">
      <c r="A38" t="s">
        <v>56</v>
      </c>
    </row>
    <row r="39" spans="1:7" x14ac:dyDescent="0.3">
      <c r="A39" t="s">
        <v>57</v>
      </c>
      <c r="B39" t="s">
        <v>58</v>
      </c>
      <c r="C39" t="s">
        <v>59</v>
      </c>
      <c r="D39" s="1">
        <v>68.349999999999994</v>
      </c>
      <c r="E39" t="s">
        <v>11</v>
      </c>
      <c r="F39" t="s">
        <v>39</v>
      </c>
      <c r="G39" t="s">
        <v>40</v>
      </c>
    </row>
    <row r="40" spans="1:7" x14ac:dyDescent="0.3">
      <c r="A40" t="s">
        <v>57</v>
      </c>
      <c r="B40" t="s">
        <v>58</v>
      </c>
      <c r="C40" t="s">
        <v>59</v>
      </c>
      <c r="D40" s="1">
        <v>329.61</v>
      </c>
      <c r="E40" t="s">
        <v>11</v>
      </c>
      <c r="F40" t="s">
        <v>39</v>
      </c>
      <c r="G40" t="s">
        <v>40</v>
      </c>
    </row>
    <row r="41" spans="1:7" x14ac:dyDescent="0.3">
      <c r="A41" t="s">
        <v>57</v>
      </c>
      <c r="B41" t="s">
        <v>58</v>
      </c>
      <c r="C41" t="s">
        <v>59</v>
      </c>
      <c r="D41" s="1">
        <v>126</v>
      </c>
      <c r="E41" t="s">
        <v>11</v>
      </c>
      <c r="F41" t="s">
        <v>39</v>
      </c>
      <c r="G41" t="s">
        <v>40</v>
      </c>
    </row>
    <row r="42" spans="1:7" x14ac:dyDescent="0.3">
      <c r="A42" t="s">
        <v>57</v>
      </c>
      <c r="B42" t="s">
        <v>58</v>
      </c>
      <c r="C42" t="s">
        <v>59</v>
      </c>
      <c r="D42" s="1">
        <v>253.31</v>
      </c>
      <c r="E42" t="s">
        <v>11</v>
      </c>
      <c r="F42" t="s">
        <v>39</v>
      </c>
      <c r="G42" t="s">
        <v>40</v>
      </c>
    </row>
    <row r="43" spans="1:7" x14ac:dyDescent="0.3">
      <c r="A43" t="s">
        <v>57</v>
      </c>
      <c r="B43" t="s">
        <v>58</v>
      </c>
      <c r="C43" t="s">
        <v>59</v>
      </c>
      <c r="D43" s="1">
        <v>21.43</v>
      </c>
      <c r="E43" t="s">
        <v>11</v>
      </c>
      <c r="F43" t="s">
        <v>39</v>
      </c>
      <c r="G43" t="s">
        <v>40</v>
      </c>
    </row>
    <row r="44" spans="1:7" x14ac:dyDescent="0.3">
      <c r="A44" t="s">
        <v>57</v>
      </c>
      <c r="B44" t="s">
        <v>58</v>
      </c>
      <c r="C44" t="s">
        <v>59</v>
      </c>
      <c r="D44" s="1">
        <v>150.77000000000001</v>
      </c>
      <c r="E44" t="s">
        <v>11</v>
      </c>
      <c r="F44" t="s">
        <v>39</v>
      </c>
      <c r="G44" t="s">
        <v>40</v>
      </c>
    </row>
    <row r="45" spans="1:7" x14ac:dyDescent="0.3">
      <c r="A45" t="s">
        <v>14</v>
      </c>
      <c r="D45" s="1">
        <f>SUBTOTAL(9,D39:D44)</f>
        <v>949.46999999999991</v>
      </c>
    </row>
    <row r="46" spans="1:7" x14ac:dyDescent="0.3">
      <c r="A46" t="s">
        <v>60</v>
      </c>
    </row>
    <row r="47" spans="1:7" x14ac:dyDescent="0.3">
      <c r="A47" t="s">
        <v>61</v>
      </c>
      <c r="B47" t="s">
        <v>62</v>
      </c>
      <c r="C47" t="s">
        <v>25</v>
      </c>
      <c r="D47" s="1">
        <v>320</v>
      </c>
      <c r="E47" t="s">
        <v>11</v>
      </c>
      <c r="F47" t="s">
        <v>63</v>
      </c>
      <c r="G47" t="s">
        <v>64</v>
      </c>
    </row>
    <row r="48" spans="1:7" x14ac:dyDescent="0.3">
      <c r="A48" t="s">
        <v>14</v>
      </c>
      <c r="D48" s="1">
        <f>SUBTOTAL(9,D47)</f>
        <v>320</v>
      </c>
    </row>
    <row r="49" spans="1:7" x14ac:dyDescent="0.3">
      <c r="A49" t="s">
        <v>65</v>
      </c>
    </row>
    <row r="50" spans="1:7" x14ac:dyDescent="0.3">
      <c r="A50" t="s">
        <v>66</v>
      </c>
      <c r="B50" t="s">
        <v>67</v>
      </c>
      <c r="C50" t="s">
        <v>25</v>
      </c>
      <c r="D50" s="1">
        <v>397</v>
      </c>
      <c r="E50" t="s">
        <v>11</v>
      </c>
      <c r="F50" t="s">
        <v>68</v>
      </c>
      <c r="G50" t="s">
        <v>69</v>
      </c>
    </row>
    <row r="51" spans="1:7" x14ac:dyDescent="0.3">
      <c r="A51" t="s">
        <v>14</v>
      </c>
      <c r="D51" s="1">
        <f>SUBTOTAL(9,D50)</f>
        <v>397</v>
      </c>
    </row>
    <row r="52" spans="1:7" x14ac:dyDescent="0.3">
      <c r="A52" t="s">
        <v>70</v>
      </c>
    </row>
    <row r="53" spans="1:7" x14ac:dyDescent="0.3">
      <c r="A53" t="s">
        <v>71</v>
      </c>
      <c r="B53" t="s">
        <v>72</v>
      </c>
      <c r="C53" t="s">
        <v>25</v>
      </c>
      <c r="D53" s="1">
        <v>454.94</v>
      </c>
      <c r="E53" t="s">
        <v>11</v>
      </c>
      <c r="F53" t="s">
        <v>73</v>
      </c>
      <c r="G53" t="s">
        <v>74</v>
      </c>
    </row>
    <row r="54" spans="1:7" x14ac:dyDescent="0.3">
      <c r="A54" t="s">
        <v>14</v>
      </c>
      <c r="D54" s="1">
        <f>SUBTOTAL(9,D53)</f>
        <v>454.94</v>
      </c>
    </row>
    <row r="55" spans="1:7" x14ac:dyDescent="0.3">
      <c r="A55" t="s">
        <v>75</v>
      </c>
    </row>
    <row r="56" spans="1:7" x14ac:dyDescent="0.3">
      <c r="A56" t="s">
        <v>76</v>
      </c>
      <c r="B56" t="s">
        <v>77</v>
      </c>
      <c r="C56" t="s">
        <v>25</v>
      </c>
      <c r="D56" s="1">
        <v>283.5</v>
      </c>
      <c r="E56" t="s">
        <v>11</v>
      </c>
      <c r="F56" t="s">
        <v>39</v>
      </c>
      <c r="G56" t="s">
        <v>40</v>
      </c>
    </row>
    <row r="57" spans="1:7" x14ac:dyDescent="0.3">
      <c r="A57" t="s">
        <v>76</v>
      </c>
      <c r="B57" t="s">
        <v>77</v>
      </c>
      <c r="C57" t="s">
        <v>25</v>
      </c>
      <c r="D57" s="1">
        <v>176.35</v>
      </c>
      <c r="E57" t="s">
        <v>11</v>
      </c>
      <c r="F57" t="s">
        <v>39</v>
      </c>
      <c r="G57" t="s">
        <v>40</v>
      </c>
    </row>
    <row r="58" spans="1:7" x14ac:dyDescent="0.3">
      <c r="A58" t="s">
        <v>76</v>
      </c>
      <c r="B58" t="s">
        <v>77</v>
      </c>
      <c r="C58" t="s">
        <v>25</v>
      </c>
      <c r="D58" s="1">
        <v>107.15</v>
      </c>
      <c r="E58" t="s">
        <v>11</v>
      </c>
      <c r="F58" t="s">
        <v>39</v>
      </c>
      <c r="G58" t="s">
        <v>40</v>
      </c>
    </row>
    <row r="59" spans="1:7" x14ac:dyDescent="0.3">
      <c r="A59" t="s">
        <v>76</v>
      </c>
      <c r="B59" t="s">
        <v>77</v>
      </c>
      <c r="C59" t="s">
        <v>25</v>
      </c>
      <c r="D59" s="1">
        <v>272.93</v>
      </c>
      <c r="E59" t="s">
        <v>11</v>
      </c>
      <c r="F59" t="s">
        <v>39</v>
      </c>
      <c r="G59" t="s">
        <v>40</v>
      </c>
    </row>
    <row r="60" spans="1:7" x14ac:dyDescent="0.3">
      <c r="A60" t="s">
        <v>76</v>
      </c>
      <c r="B60" t="s">
        <v>77</v>
      </c>
      <c r="C60" t="s">
        <v>25</v>
      </c>
      <c r="D60" s="1">
        <v>218.49</v>
      </c>
      <c r="E60" t="s">
        <v>11</v>
      </c>
      <c r="F60" t="s">
        <v>39</v>
      </c>
      <c r="G60" t="s">
        <v>40</v>
      </c>
    </row>
    <row r="61" spans="1:7" x14ac:dyDescent="0.3">
      <c r="A61" t="s">
        <v>14</v>
      </c>
      <c r="D61" s="1">
        <f>SUBTOTAL(9,D56:D60)</f>
        <v>1058.42</v>
      </c>
    </row>
    <row r="62" spans="1:7" x14ac:dyDescent="0.3">
      <c r="A62" t="s">
        <v>78</v>
      </c>
    </row>
    <row r="63" spans="1:7" x14ac:dyDescent="0.3">
      <c r="A63" t="s">
        <v>79</v>
      </c>
      <c r="B63" t="s">
        <v>80</v>
      </c>
      <c r="C63" t="s">
        <v>80</v>
      </c>
      <c r="D63" s="1">
        <v>34.53</v>
      </c>
      <c r="E63" t="s">
        <v>11</v>
      </c>
      <c r="F63" t="s">
        <v>81</v>
      </c>
      <c r="G63" t="s">
        <v>82</v>
      </c>
    </row>
    <row r="64" spans="1:7" x14ac:dyDescent="0.3">
      <c r="A64" t="s">
        <v>14</v>
      </c>
      <c r="D64" s="1">
        <f>SUBTOTAL(9,D63)</f>
        <v>34.53</v>
      </c>
    </row>
    <row r="65" spans="1:7" x14ac:dyDescent="0.3">
      <c r="A65" t="s">
        <v>83</v>
      </c>
    </row>
    <row r="66" spans="1:7" x14ac:dyDescent="0.3">
      <c r="A66" t="s">
        <v>84</v>
      </c>
      <c r="B66" t="s">
        <v>85</v>
      </c>
      <c r="C66" t="s">
        <v>25</v>
      </c>
      <c r="D66" s="1">
        <v>159.6</v>
      </c>
      <c r="E66" t="s">
        <v>11</v>
      </c>
      <c r="F66" t="s">
        <v>81</v>
      </c>
      <c r="G66" t="s">
        <v>82</v>
      </c>
    </row>
    <row r="67" spans="1:7" x14ac:dyDescent="0.3">
      <c r="A67" t="s">
        <v>14</v>
      </c>
      <c r="D67" s="1">
        <f>SUBTOTAL(9,D66)</f>
        <v>159.6</v>
      </c>
    </row>
    <row r="68" spans="1:7" x14ac:dyDescent="0.3">
      <c r="A68" t="s">
        <v>86</v>
      </c>
    </row>
    <row r="69" spans="1:7" x14ac:dyDescent="0.3">
      <c r="A69" t="s">
        <v>87</v>
      </c>
      <c r="B69" t="s">
        <v>88</v>
      </c>
      <c r="C69" t="s">
        <v>25</v>
      </c>
      <c r="D69" s="1">
        <v>63</v>
      </c>
      <c r="E69" t="s">
        <v>11</v>
      </c>
      <c r="F69" t="s">
        <v>33</v>
      </c>
      <c r="G69" t="s">
        <v>34</v>
      </c>
    </row>
    <row r="70" spans="1:7" x14ac:dyDescent="0.3">
      <c r="A70" t="s">
        <v>14</v>
      </c>
      <c r="D70" s="1">
        <f>SUBTOTAL(9,D69)</f>
        <v>63</v>
      </c>
    </row>
    <row r="71" spans="1:7" x14ac:dyDescent="0.3">
      <c r="A71" t="s">
        <v>89</v>
      </c>
    </row>
    <row r="72" spans="1:7" x14ac:dyDescent="0.3">
      <c r="A72" t="s">
        <v>90</v>
      </c>
      <c r="B72" t="s">
        <v>91</v>
      </c>
      <c r="C72" t="s">
        <v>25</v>
      </c>
      <c r="D72" s="1">
        <v>784.55</v>
      </c>
      <c r="E72" t="s">
        <v>11</v>
      </c>
      <c r="F72" t="s">
        <v>63</v>
      </c>
      <c r="G72" t="s">
        <v>64</v>
      </c>
    </row>
    <row r="73" spans="1:7" x14ac:dyDescent="0.3">
      <c r="A73" t="s">
        <v>90</v>
      </c>
      <c r="B73" t="s">
        <v>91</v>
      </c>
      <c r="C73" t="s">
        <v>25</v>
      </c>
      <c r="D73" s="1">
        <v>76.930000000000007</v>
      </c>
      <c r="E73" t="s">
        <v>11</v>
      </c>
      <c r="F73" t="s">
        <v>63</v>
      </c>
      <c r="G73" t="s">
        <v>64</v>
      </c>
    </row>
    <row r="74" spans="1:7" x14ac:dyDescent="0.3">
      <c r="A74" t="s">
        <v>14</v>
      </c>
      <c r="D74" s="1">
        <f>SUBTOTAL(9,D72:D73)</f>
        <v>861.48</v>
      </c>
    </row>
    <row r="75" spans="1:7" x14ac:dyDescent="0.3">
      <c r="A75" t="s">
        <v>92</v>
      </c>
    </row>
    <row r="76" spans="1:7" x14ac:dyDescent="0.3">
      <c r="A76" t="s">
        <v>93</v>
      </c>
      <c r="B76" t="s">
        <v>94</v>
      </c>
      <c r="C76" t="s">
        <v>95</v>
      </c>
      <c r="D76" s="1">
        <v>17.79</v>
      </c>
      <c r="E76" t="s">
        <v>11</v>
      </c>
      <c r="F76" t="s">
        <v>18</v>
      </c>
      <c r="G76" t="s">
        <v>19</v>
      </c>
    </row>
    <row r="77" spans="1:7" x14ac:dyDescent="0.3">
      <c r="A77" t="s">
        <v>93</v>
      </c>
      <c r="B77" t="s">
        <v>94</v>
      </c>
      <c r="C77" t="s">
        <v>95</v>
      </c>
      <c r="D77" s="1">
        <v>642.21</v>
      </c>
      <c r="E77" t="s">
        <v>11</v>
      </c>
      <c r="F77" t="s">
        <v>18</v>
      </c>
      <c r="G77" t="s">
        <v>19</v>
      </c>
    </row>
    <row r="78" spans="1:7" x14ac:dyDescent="0.3">
      <c r="A78" t="s">
        <v>14</v>
      </c>
      <c r="D78" s="1">
        <f>SUBTOTAL(9,D76:D77)</f>
        <v>660</v>
      </c>
    </row>
    <row r="79" spans="1:7" x14ac:dyDescent="0.3">
      <c r="A79" t="s">
        <v>96</v>
      </c>
    </row>
    <row r="80" spans="1:7" x14ac:dyDescent="0.3">
      <c r="A80" t="s">
        <v>97</v>
      </c>
      <c r="B80" t="s">
        <v>98</v>
      </c>
      <c r="C80" t="s">
        <v>10</v>
      </c>
      <c r="D80" s="1">
        <v>1.66</v>
      </c>
      <c r="E80" t="s">
        <v>11</v>
      </c>
      <c r="F80" t="s">
        <v>45</v>
      </c>
      <c r="G80" t="s">
        <v>46</v>
      </c>
    </row>
    <row r="81" spans="1:7" x14ac:dyDescent="0.3">
      <c r="A81" t="s">
        <v>97</v>
      </c>
      <c r="B81" t="s">
        <v>98</v>
      </c>
      <c r="C81" t="s">
        <v>10</v>
      </c>
      <c r="D81" s="1">
        <v>8.3000000000000007</v>
      </c>
      <c r="E81" t="s">
        <v>11</v>
      </c>
      <c r="F81" t="s">
        <v>45</v>
      </c>
      <c r="G81" t="s">
        <v>46</v>
      </c>
    </row>
    <row r="82" spans="1:7" x14ac:dyDescent="0.3">
      <c r="A82" t="s">
        <v>14</v>
      </c>
      <c r="D82" s="1">
        <f>SUBTOTAL(9,D80:D81)</f>
        <v>9.9600000000000009</v>
      </c>
    </row>
    <row r="83" spans="1:7" x14ac:dyDescent="0.3">
      <c r="A83" t="s">
        <v>99</v>
      </c>
    </row>
    <row r="84" spans="1:7" x14ac:dyDescent="0.3">
      <c r="A84" t="s">
        <v>100</v>
      </c>
      <c r="B84" t="s">
        <v>101</v>
      </c>
      <c r="C84" t="s">
        <v>25</v>
      </c>
      <c r="D84" s="1">
        <v>320.64999999999998</v>
      </c>
      <c r="E84" t="s">
        <v>11</v>
      </c>
      <c r="F84" t="s">
        <v>63</v>
      </c>
      <c r="G84" t="s">
        <v>64</v>
      </c>
    </row>
    <row r="85" spans="1:7" x14ac:dyDescent="0.3">
      <c r="A85" t="s">
        <v>14</v>
      </c>
      <c r="D85" s="1">
        <f>SUBTOTAL(9,D84)</f>
        <v>320.64999999999998</v>
      </c>
    </row>
    <row r="86" spans="1:7" x14ac:dyDescent="0.3">
      <c r="A86" t="s">
        <v>102</v>
      </c>
    </row>
    <row r="87" spans="1:7" x14ac:dyDescent="0.3">
      <c r="A87" t="s">
        <v>103</v>
      </c>
      <c r="B87" t="s">
        <v>104</v>
      </c>
      <c r="C87" t="s">
        <v>25</v>
      </c>
      <c r="D87" s="1">
        <v>140</v>
      </c>
      <c r="E87" t="s">
        <v>11</v>
      </c>
      <c r="F87" t="s">
        <v>54</v>
      </c>
      <c r="G87" t="s">
        <v>55</v>
      </c>
    </row>
    <row r="88" spans="1:7" x14ac:dyDescent="0.3">
      <c r="A88" t="s">
        <v>14</v>
      </c>
      <c r="D88" s="1">
        <f>SUBTOTAL(9,D87)</f>
        <v>140</v>
      </c>
    </row>
    <row r="89" spans="1:7" x14ac:dyDescent="0.3">
      <c r="A89" t="s">
        <v>105</v>
      </c>
    </row>
    <row r="90" spans="1:7" x14ac:dyDescent="0.3">
      <c r="A90" t="s">
        <v>106</v>
      </c>
      <c r="B90" t="s">
        <v>107</v>
      </c>
      <c r="C90" t="s">
        <v>25</v>
      </c>
      <c r="D90" s="1">
        <v>5.94</v>
      </c>
      <c r="E90" t="s">
        <v>11</v>
      </c>
      <c r="F90" t="s">
        <v>73</v>
      </c>
      <c r="G90" t="s">
        <v>74</v>
      </c>
    </row>
    <row r="91" spans="1:7" x14ac:dyDescent="0.3">
      <c r="A91" t="s">
        <v>106</v>
      </c>
      <c r="B91" t="s">
        <v>107</v>
      </c>
      <c r="C91" t="s">
        <v>25</v>
      </c>
      <c r="D91" s="1">
        <v>24.68</v>
      </c>
      <c r="E91" t="s">
        <v>11</v>
      </c>
      <c r="F91" t="s">
        <v>73</v>
      </c>
      <c r="G91" t="s">
        <v>74</v>
      </c>
    </row>
    <row r="92" spans="1:7" x14ac:dyDescent="0.3">
      <c r="A92" t="s">
        <v>106</v>
      </c>
      <c r="B92" t="s">
        <v>107</v>
      </c>
      <c r="C92" t="s">
        <v>25</v>
      </c>
      <c r="D92" s="1">
        <v>385.35</v>
      </c>
      <c r="E92" t="s">
        <v>11</v>
      </c>
      <c r="F92" t="s">
        <v>73</v>
      </c>
      <c r="G92" t="s">
        <v>74</v>
      </c>
    </row>
    <row r="93" spans="1:7" x14ac:dyDescent="0.3">
      <c r="A93" t="s">
        <v>106</v>
      </c>
      <c r="B93" t="s">
        <v>107</v>
      </c>
      <c r="C93" t="s">
        <v>25</v>
      </c>
      <c r="D93" s="1">
        <v>12.73</v>
      </c>
      <c r="E93" t="s">
        <v>11</v>
      </c>
      <c r="F93" t="s">
        <v>73</v>
      </c>
      <c r="G93" t="s">
        <v>74</v>
      </c>
    </row>
    <row r="94" spans="1:7" x14ac:dyDescent="0.3">
      <c r="A94" t="s">
        <v>14</v>
      </c>
      <c r="D94" s="1">
        <f>SUBTOTAL(9,D90:D93)</f>
        <v>428.70000000000005</v>
      </c>
    </row>
    <row r="95" spans="1:7" x14ac:dyDescent="0.3">
      <c r="A95" t="s">
        <v>108</v>
      </c>
    </row>
    <row r="96" spans="1:7" x14ac:dyDescent="0.3">
      <c r="A96" t="s">
        <v>109</v>
      </c>
      <c r="B96" t="s">
        <v>110</v>
      </c>
      <c r="C96" t="s">
        <v>25</v>
      </c>
      <c r="D96" s="1">
        <v>1520.88</v>
      </c>
      <c r="E96" t="s">
        <v>11</v>
      </c>
      <c r="F96" t="s">
        <v>111</v>
      </c>
      <c r="G96" t="s">
        <v>112</v>
      </c>
    </row>
    <row r="97" spans="1:7" x14ac:dyDescent="0.3">
      <c r="A97" t="s">
        <v>14</v>
      </c>
      <c r="D97" s="1">
        <f>SUBTOTAL(9,D96)</f>
        <v>1520.88</v>
      </c>
    </row>
    <row r="98" spans="1:7" x14ac:dyDescent="0.3">
      <c r="A98" t="s">
        <v>113</v>
      </c>
    </row>
    <row r="99" spans="1:7" x14ac:dyDescent="0.3">
      <c r="A99" t="s">
        <v>114</v>
      </c>
      <c r="B99" t="s">
        <v>115</v>
      </c>
      <c r="C99" t="s">
        <v>116</v>
      </c>
      <c r="D99" s="1">
        <v>33</v>
      </c>
      <c r="E99" t="s">
        <v>11</v>
      </c>
      <c r="F99" t="s">
        <v>54</v>
      </c>
      <c r="G99" t="s">
        <v>55</v>
      </c>
    </row>
    <row r="100" spans="1:7" x14ac:dyDescent="0.3">
      <c r="A100" t="s">
        <v>14</v>
      </c>
      <c r="D100" s="1">
        <f>SUBTOTAL(9,D99)</f>
        <v>33</v>
      </c>
    </row>
    <row r="101" spans="1:7" x14ac:dyDescent="0.3">
      <c r="A101" t="s">
        <v>117</v>
      </c>
    </row>
    <row r="102" spans="1:7" x14ac:dyDescent="0.3">
      <c r="A102" t="s">
        <v>118</v>
      </c>
      <c r="B102" t="s">
        <v>119</v>
      </c>
      <c r="C102" t="s">
        <v>10</v>
      </c>
      <c r="D102" s="1">
        <v>21.24</v>
      </c>
      <c r="E102" t="s">
        <v>11</v>
      </c>
      <c r="F102" t="s">
        <v>120</v>
      </c>
      <c r="G102" t="s">
        <v>121</v>
      </c>
    </row>
    <row r="103" spans="1:7" x14ac:dyDescent="0.3">
      <c r="A103" t="s">
        <v>14</v>
      </c>
      <c r="D103" s="1">
        <f>SUBTOTAL(9,D102)</f>
        <v>21.24</v>
      </c>
    </row>
    <row r="104" spans="1:7" x14ac:dyDescent="0.3">
      <c r="A104" t="s">
        <v>122</v>
      </c>
    </row>
    <row r="105" spans="1:7" x14ac:dyDescent="0.3">
      <c r="A105" t="s">
        <v>123</v>
      </c>
      <c r="B105" t="s">
        <v>124</v>
      </c>
      <c r="C105" t="s">
        <v>44</v>
      </c>
      <c r="D105" s="1">
        <v>13.84</v>
      </c>
      <c r="E105" t="s">
        <v>11</v>
      </c>
      <c r="F105" t="s">
        <v>12</v>
      </c>
      <c r="G105" t="s">
        <v>13</v>
      </c>
    </row>
    <row r="106" spans="1:7" x14ac:dyDescent="0.3">
      <c r="A106" t="s">
        <v>123</v>
      </c>
      <c r="B106" t="s">
        <v>124</v>
      </c>
      <c r="C106" t="s">
        <v>44</v>
      </c>
      <c r="D106" s="1">
        <v>14.79</v>
      </c>
      <c r="E106" t="s">
        <v>11</v>
      </c>
      <c r="F106" t="s">
        <v>12</v>
      </c>
      <c r="G106" t="s">
        <v>13</v>
      </c>
    </row>
    <row r="107" spans="1:7" x14ac:dyDescent="0.3">
      <c r="A107" t="s">
        <v>14</v>
      </c>
      <c r="D107" s="1">
        <f>SUBTOTAL(9,D105:D106)</f>
        <v>28.63</v>
      </c>
    </row>
    <row r="108" spans="1:7" x14ac:dyDescent="0.3">
      <c r="A108" t="s">
        <v>125</v>
      </c>
    </row>
    <row r="109" spans="1:7" x14ac:dyDescent="0.3">
      <c r="A109" t="s">
        <v>126</v>
      </c>
      <c r="B109" t="s">
        <v>127</v>
      </c>
      <c r="C109" t="s">
        <v>10</v>
      </c>
      <c r="D109" s="1">
        <v>138.31</v>
      </c>
      <c r="E109" t="s">
        <v>11</v>
      </c>
      <c r="F109" t="s">
        <v>12</v>
      </c>
      <c r="G109" t="s">
        <v>13</v>
      </c>
    </row>
    <row r="110" spans="1:7" x14ac:dyDescent="0.3">
      <c r="A110" t="s">
        <v>126</v>
      </c>
      <c r="B110" t="s">
        <v>127</v>
      </c>
      <c r="C110" t="s">
        <v>10</v>
      </c>
      <c r="D110" s="1">
        <v>174.92</v>
      </c>
      <c r="E110" t="s">
        <v>11</v>
      </c>
      <c r="F110" t="s">
        <v>12</v>
      </c>
      <c r="G110" t="s">
        <v>13</v>
      </c>
    </row>
    <row r="111" spans="1:7" x14ac:dyDescent="0.3">
      <c r="A111" t="s">
        <v>126</v>
      </c>
      <c r="B111" t="s">
        <v>127</v>
      </c>
      <c r="C111" t="s">
        <v>10</v>
      </c>
      <c r="D111" s="1">
        <v>93.56</v>
      </c>
      <c r="E111" t="s">
        <v>11</v>
      </c>
      <c r="F111" t="s">
        <v>128</v>
      </c>
      <c r="G111" t="s">
        <v>129</v>
      </c>
    </row>
    <row r="112" spans="1:7" x14ac:dyDescent="0.3">
      <c r="A112" t="s">
        <v>126</v>
      </c>
      <c r="B112" t="s">
        <v>127</v>
      </c>
      <c r="C112" t="s">
        <v>10</v>
      </c>
      <c r="D112" s="1">
        <v>79.930000000000007</v>
      </c>
      <c r="E112" t="s">
        <v>11</v>
      </c>
      <c r="F112" t="s">
        <v>12</v>
      </c>
      <c r="G112" t="s">
        <v>13</v>
      </c>
    </row>
    <row r="113" spans="1:7" x14ac:dyDescent="0.3">
      <c r="A113" t="s">
        <v>14</v>
      </c>
      <c r="D113" s="1">
        <f>SUBTOTAL(9,D109:D112)</f>
        <v>486.72</v>
      </c>
    </row>
    <row r="114" spans="1:7" x14ac:dyDescent="0.3">
      <c r="A114" t="s">
        <v>130</v>
      </c>
    </row>
    <row r="115" spans="1:7" x14ac:dyDescent="0.3">
      <c r="A115" t="s">
        <v>131</v>
      </c>
      <c r="B115" t="s">
        <v>132</v>
      </c>
      <c r="C115" t="s">
        <v>10</v>
      </c>
      <c r="D115" s="1">
        <v>81.16</v>
      </c>
      <c r="E115" t="s">
        <v>11</v>
      </c>
      <c r="F115" t="s">
        <v>133</v>
      </c>
      <c r="G115" t="s">
        <v>134</v>
      </c>
    </row>
    <row r="116" spans="1:7" x14ac:dyDescent="0.3">
      <c r="A116" t="s">
        <v>14</v>
      </c>
      <c r="D116" s="1">
        <f>SUBTOTAL(9,D115)</f>
        <v>81.16</v>
      </c>
    </row>
    <row r="117" spans="1:7" x14ac:dyDescent="0.3">
      <c r="A117" t="s">
        <v>135</v>
      </c>
    </row>
    <row r="118" spans="1:7" x14ac:dyDescent="0.3">
      <c r="A118" t="s">
        <v>136</v>
      </c>
      <c r="B118" t="s">
        <v>137</v>
      </c>
      <c r="C118" t="s">
        <v>25</v>
      </c>
      <c r="D118" s="1">
        <v>307.51</v>
      </c>
      <c r="E118" t="s">
        <v>11</v>
      </c>
      <c r="F118" t="s">
        <v>138</v>
      </c>
      <c r="G118" t="s">
        <v>139</v>
      </c>
    </row>
    <row r="119" spans="1:7" x14ac:dyDescent="0.3">
      <c r="A119" t="s">
        <v>14</v>
      </c>
      <c r="D119" s="1">
        <f>SUBTOTAL(9,D118)</f>
        <v>307.51</v>
      </c>
    </row>
    <row r="120" spans="1:7" x14ac:dyDescent="0.3">
      <c r="A120" t="s">
        <v>140</v>
      </c>
    </row>
    <row r="121" spans="1:7" x14ac:dyDescent="0.3">
      <c r="A121" t="s">
        <v>141</v>
      </c>
      <c r="B121" t="s">
        <v>142</v>
      </c>
      <c r="C121" t="s">
        <v>25</v>
      </c>
      <c r="D121" s="1">
        <v>53</v>
      </c>
      <c r="E121" t="s">
        <v>11</v>
      </c>
      <c r="F121" t="s">
        <v>54</v>
      </c>
      <c r="G121" t="s">
        <v>55</v>
      </c>
    </row>
    <row r="122" spans="1:7" x14ac:dyDescent="0.3">
      <c r="A122" t="s">
        <v>14</v>
      </c>
      <c r="D122" s="1">
        <f>SUBTOTAL(9,D121)</f>
        <v>53</v>
      </c>
    </row>
    <row r="123" spans="1:7" x14ac:dyDescent="0.3">
      <c r="A123" t="s">
        <v>143</v>
      </c>
    </row>
    <row r="124" spans="1:7" x14ac:dyDescent="0.3">
      <c r="A124" t="s">
        <v>144</v>
      </c>
      <c r="B124" t="s">
        <v>145</v>
      </c>
      <c r="C124" t="s">
        <v>25</v>
      </c>
      <c r="D124" s="1">
        <v>389.25</v>
      </c>
      <c r="E124" t="s">
        <v>11</v>
      </c>
      <c r="F124" t="s">
        <v>39</v>
      </c>
      <c r="G124" t="s">
        <v>40</v>
      </c>
    </row>
    <row r="125" spans="1:7" x14ac:dyDescent="0.3">
      <c r="A125" t="s">
        <v>14</v>
      </c>
      <c r="D125" s="1">
        <f>SUBTOTAL(9,D124)</f>
        <v>389.25</v>
      </c>
    </row>
    <row r="126" spans="1:7" x14ac:dyDescent="0.3">
      <c r="A126" t="s">
        <v>146</v>
      </c>
    </row>
    <row r="127" spans="1:7" x14ac:dyDescent="0.3">
      <c r="A127" t="s">
        <v>147</v>
      </c>
      <c r="B127" t="s">
        <v>148</v>
      </c>
      <c r="C127" t="s">
        <v>25</v>
      </c>
      <c r="D127" s="1">
        <v>69.58</v>
      </c>
      <c r="E127" t="s">
        <v>11</v>
      </c>
      <c r="F127" t="s">
        <v>18</v>
      </c>
      <c r="G127" t="s">
        <v>19</v>
      </c>
    </row>
    <row r="128" spans="1:7" x14ac:dyDescent="0.3">
      <c r="A128" t="s">
        <v>147</v>
      </c>
      <c r="B128" t="s">
        <v>148</v>
      </c>
      <c r="C128" t="s">
        <v>25</v>
      </c>
      <c r="D128" s="1">
        <v>30.5</v>
      </c>
      <c r="E128" t="s">
        <v>11</v>
      </c>
      <c r="F128" t="s">
        <v>18</v>
      </c>
      <c r="G128" t="s">
        <v>19</v>
      </c>
    </row>
    <row r="129" spans="1:7" x14ac:dyDescent="0.3">
      <c r="A129" t="s">
        <v>147</v>
      </c>
      <c r="B129" t="s">
        <v>148</v>
      </c>
      <c r="C129" t="s">
        <v>25</v>
      </c>
      <c r="D129" s="1">
        <v>169.74</v>
      </c>
      <c r="E129" t="s">
        <v>11</v>
      </c>
      <c r="F129" t="s">
        <v>18</v>
      </c>
      <c r="G129" t="s">
        <v>19</v>
      </c>
    </row>
    <row r="130" spans="1:7" x14ac:dyDescent="0.3">
      <c r="A130" t="s">
        <v>147</v>
      </c>
      <c r="B130" t="s">
        <v>148</v>
      </c>
      <c r="C130" t="s">
        <v>25</v>
      </c>
      <c r="D130" s="1">
        <v>9.8800000000000008</v>
      </c>
      <c r="E130" t="s">
        <v>11</v>
      </c>
      <c r="F130" t="s">
        <v>18</v>
      </c>
      <c r="G130" t="s">
        <v>19</v>
      </c>
    </row>
    <row r="131" spans="1:7" x14ac:dyDescent="0.3">
      <c r="A131" t="s">
        <v>147</v>
      </c>
      <c r="B131" t="s">
        <v>148</v>
      </c>
      <c r="C131" t="s">
        <v>25</v>
      </c>
      <c r="D131" s="1">
        <v>9.8800000000000008</v>
      </c>
      <c r="E131" t="s">
        <v>11</v>
      </c>
      <c r="F131" t="s">
        <v>18</v>
      </c>
      <c r="G131" t="s">
        <v>19</v>
      </c>
    </row>
    <row r="132" spans="1:7" x14ac:dyDescent="0.3">
      <c r="A132" t="s">
        <v>147</v>
      </c>
      <c r="B132" t="s">
        <v>148</v>
      </c>
      <c r="C132" t="s">
        <v>25</v>
      </c>
      <c r="D132" s="1">
        <v>179.05</v>
      </c>
      <c r="E132" t="s">
        <v>11</v>
      </c>
      <c r="F132" t="s">
        <v>18</v>
      </c>
      <c r="G132" t="s">
        <v>19</v>
      </c>
    </row>
    <row r="133" spans="1:7" x14ac:dyDescent="0.3">
      <c r="A133" t="s">
        <v>147</v>
      </c>
      <c r="B133" t="s">
        <v>148</v>
      </c>
      <c r="C133" t="s">
        <v>25</v>
      </c>
      <c r="D133" s="1">
        <v>242.2</v>
      </c>
      <c r="E133" t="s">
        <v>11</v>
      </c>
      <c r="F133" t="s">
        <v>18</v>
      </c>
      <c r="G133" t="s">
        <v>19</v>
      </c>
    </row>
    <row r="134" spans="1:7" x14ac:dyDescent="0.3">
      <c r="A134" t="s">
        <v>147</v>
      </c>
      <c r="B134" t="s">
        <v>148</v>
      </c>
      <c r="C134" t="s">
        <v>25</v>
      </c>
      <c r="D134" s="1">
        <v>52.06</v>
      </c>
      <c r="E134" t="s">
        <v>11</v>
      </c>
      <c r="F134" t="s">
        <v>18</v>
      </c>
      <c r="G134" t="s">
        <v>19</v>
      </c>
    </row>
    <row r="135" spans="1:7" x14ac:dyDescent="0.3">
      <c r="A135" t="s">
        <v>147</v>
      </c>
      <c r="B135" t="s">
        <v>148</v>
      </c>
      <c r="C135" t="s">
        <v>25</v>
      </c>
      <c r="D135" s="1">
        <v>336.88</v>
      </c>
      <c r="E135" t="s">
        <v>11</v>
      </c>
      <c r="F135" t="s">
        <v>18</v>
      </c>
      <c r="G135" t="s">
        <v>19</v>
      </c>
    </row>
    <row r="136" spans="1:7" x14ac:dyDescent="0.3">
      <c r="A136" t="s">
        <v>14</v>
      </c>
      <c r="D136" s="1">
        <f>SUBTOTAL(9,D127:D135)</f>
        <v>1099.77</v>
      </c>
    </row>
    <row r="137" spans="1:7" x14ac:dyDescent="0.3">
      <c r="A137" t="s">
        <v>149</v>
      </c>
    </row>
    <row r="138" spans="1:7" x14ac:dyDescent="0.3">
      <c r="A138" t="s">
        <v>150</v>
      </c>
      <c r="B138" t="s">
        <v>151</v>
      </c>
      <c r="C138" t="s">
        <v>10</v>
      </c>
      <c r="D138" s="1">
        <v>108.09</v>
      </c>
      <c r="E138" t="s">
        <v>11</v>
      </c>
      <c r="F138" t="s">
        <v>152</v>
      </c>
      <c r="G138" t="s">
        <v>153</v>
      </c>
    </row>
    <row r="139" spans="1:7" x14ac:dyDescent="0.3">
      <c r="A139" t="s">
        <v>14</v>
      </c>
      <c r="D139" s="1">
        <f>SUBTOTAL(9,D138)</f>
        <v>108.09</v>
      </c>
    </row>
    <row r="140" spans="1:7" x14ac:dyDescent="0.3">
      <c r="A140" t="s">
        <v>154</v>
      </c>
    </row>
    <row r="141" spans="1:7" x14ac:dyDescent="0.3">
      <c r="A141" t="s">
        <v>155</v>
      </c>
      <c r="B141" t="s">
        <v>156</v>
      </c>
      <c r="C141" t="s">
        <v>10</v>
      </c>
      <c r="D141" s="1">
        <v>11.45</v>
      </c>
      <c r="E141" t="s">
        <v>11</v>
      </c>
      <c r="F141" t="s">
        <v>20</v>
      </c>
      <c r="G141" t="s">
        <v>21</v>
      </c>
    </row>
    <row r="142" spans="1:7" x14ac:dyDescent="0.3">
      <c r="A142" t="s">
        <v>155</v>
      </c>
      <c r="B142" t="s">
        <v>156</v>
      </c>
      <c r="C142" t="s">
        <v>10</v>
      </c>
      <c r="D142" s="1">
        <v>52.16</v>
      </c>
      <c r="E142" t="s">
        <v>11</v>
      </c>
      <c r="F142" t="s">
        <v>20</v>
      </c>
      <c r="G142" t="s">
        <v>21</v>
      </c>
    </row>
    <row r="143" spans="1:7" x14ac:dyDescent="0.3">
      <c r="A143" t="s">
        <v>14</v>
      </c>
      <c r="D143" s="1">
        <f>SUBTOTAL(9,D141:D142)</f>
        <v>63.61</v>
      </c>
    </row>
    <row r="144" spans="1:7" x14ac:dyDescent="0.3">
      <c r="A144" t="s">
        <v>157</v>
      </c>
    </row>
    <row r="145" spans="1:7" x14ac:dyDescent="0.3">
      <c r="A145" t="s">
        <v>158</v>
      </c>
      <c r="B145" t="s">
        <v>159</v>
      </c>
      <c r="C145" t="s">
        <v>160</v>
      </c>
      <c r="D145" s="1">
        <v>35.549999999999997</v>
      </c>
      <c r="E145" t="s">
        <v>11</v>
      </c>
      <c r="F145" t="s">
        <v>39</v>
      </c>
      <c r="G145" t="s">
        <v>40</v>
      </c>
    </row>
    <row r="146" spans="1:7" x14ac:dyDescent="0.3">
      <c r="A146" t="s">
        <v>14</v>
      </c>
      <c r="D146" s="1">
        <f>SUBTOTAL(9,D145)</f>
        <v>35.549999999999997</v>
      </c>
    </row>
    <row r="147" spans="1:7" x14ac:dyDescent="0.3">
      <c r="A147" t="s">
        <v>161</v>
      </c>
    </row>
    <row r="148" spans="1:7" x14ac:dyDescent="0.3">
      <c r="A148" t="s">
        <v>162</v>
      </c>
      <c r="B148" t="s">
        <v>163</v>
      </c>
      <c r="C148" t="s">
        <v>25</v>
      </c>
      <c r="D148" s="1">
        <v>2675</v>
      </c>
      <c r="E148" t="s">
        <v>11</v>
      </c>
      <c r="F148" t="s">
        <v>28</v>
      </c>
      <c r="G148" t="s">
        <v>29</v>
      </c>
    </row>
    <row r="149" spans="1:7" x14ac:dyDescent="0.3">
      <c r="A149" t="s">
        <v>14</v>
      </c>
      <c r="D149" s="1">
        <f>SUBTOTAL(9,D148)</f>
        <v>2675</v>
      </c>
    </row>
    <row r="150" spans="1:7" x14ac:dyDescent="0.3">
      <c r="A150" t="s">
        <v>164</v>
      </c>
    </row>
    <row r="151" spans="1:7" x14ac:dyDescent="0.3">
      <c r="A151" t="s">
        <v>165</v>
      </c>
      <c r="B151" t="s">
        <v>166</v>
      </c>
      <c r="C151" t="s">
        <v>25</v>
      </c>
      <c r="D151" s="1">
        <v>159.68</v>
      </c>
      <c r="E151" t="s">
        <v>11</v>
      </c>
      <c r="F151" t="s">
        <v>39</v>
      </c>
      <c r="G151" t="s">
        <v>40</v>
      </c>
    </row>
    <row r="152" spans="1:7" x14ac:dyDescent="0.3">
      <c r="A152" t="s">
        <v>165</v>
      </c>
      <c r="B152" t="s">
        <v>166</v>
      </c>
      <c r="C152" t="s">
        <v>25</v>
      </c>
      <c r="D152" s="1">
        <v>108.54</v>
      </c>
      <c r="E152" t="s">
        <v>11</v>
      </c>
      <c r="F152" t="s">
        <v>39</v>
      </c>
      <c r="G152" t="s">
        <v>40</v>
      </c>
    </row>
    <row r="153" spans="1:7" x14ac:dyDescent="0.3">
      <c r="A153" t="s">
        <v>165</v>
      </c>
      <c r="B153" t="s">
        <v>166</v>
      </c>
      <c r="C153" t="s">
        <v>25</v>
      </c>
      <c r="D153" s="1">
        <v>185.77</v>
      </c>
      <c r="E153" t="s">
        <v>11</v>
      </c>
      <c r="F153" t="s">
        <v>39</v>
      </c>
      <c r="G153" t="s">
        <v>40</v>
      </c>
    </row>
    <row r="154" spans="1:7" x14ac:dyDescent="0.3">
      <c r="A154" t="s">
        <v>165</v>
      </c>
      <c r="B154" t="s">
        <v>166</v>
      </c>
      <c r="C154" t="s">
        <v>25</v>
      </c>
      <c r="D154" s="1">
        <v>44.91</v>
      </c>
      <c r="E154" t="s">
        <v>11</v>
      </c>
      <c r="F154" t="s">
        <v>39</v>
      </c>
      <c r="G154" t="s">
        <v>40</v>
      </c>
    </row>
    <row r="155" spans="1:7" x14ac:dyDescent="0.3">
      <c r="A155" t="s">
        <v>165</v>
      </c>
      <c r="B155" t="s">
        <v>166</v>
      </c>
      <c r="C155" t="s">
        <v>25</v>
      </c>
      <c r="D155" s="1">
        <v>103.78</v>
      </c>
      <c r="E155" t="s">
        <v>11</v>
      </c>
      <c r="F155" t="s">
        <v>39</v>
      </c>
      <c r="G155" t="s">
        <v>40</v>
      </c>
    </row>
    <row r="156" spans="1:7" x14ac:dyDescent="0.3">
      <c r="A156" t="s">
        <v>165</v>
      </c>
      <c r="B156" t="s">
        <v>166</v>
      </c>
      <c r="C156" t="s">
        <v>25</v>
      </c>
      <c r="D156" s="1">
        <v>190.05</v>
      </c>
      <c r="E156" t="s">
        <v>11</v>
      </c>
      <c r="F156" t="s">
        <v>39</v>
      </c>
      <c r="G156" t="s">
        <v>40</v>
      </c>
    </row>
    <row r="157" spans="1:7" x14ac:dyDescent="0.3">
      <c r="A157" t="s">
        <v>165</v>
      </c>
      <c r="B157" t="s">
        <v>166</v>
      </c>
      <c r="C157" t="s">
        <v>25</v>
      </c>
      <c r="D157" s="1">
        <v>176.86</v>
      </c>
      <c r="E157" t="s">
        <v>11</v>
      </c>
      <c r="F157" t="s">
        <v>39</v>
      </c>
      <c r="G157" t="s">
        <v>40</v>
      </c>
    </row>
    <row r="158" spans="1:7" x14ac:dyDescent="0.3">
      <c r="A158" t="s">
        <v>165</v>
      </c>
      <c r="B158" t="s">
        <v>166</v>
      </c>
      <c r="C158" t="s">
        <v>25</v>
      </c>
      <c r="D158" s="1">
        <v>183.13</v>
      </c>
      <c r="E158" t="s">
        <v>11</v>
      </c>
      <c r="F158" t="s">
        <v>39</v>
      </c>
      <c r="G158" t="s">
        <v>40</v>
      </c>
    </row>
    <row r="159" spans="1:7" x14ac:dyDescent="0.3">
      <c r="A159" t="s">
        <v>14</v>
      </c>
      <c r="D159" s="1">
        <f>SUBTOTAL(9,D151:D158)</f>
        <v>1152.72</v>
      </c>
    </row>
    <row r="160" spans="1:7" x14ac:dyDescent="0.3">
      <c r="A160" t="s">
        <v>167</v>
      </c>
    </row>
    <row r="161" spans="1:7" x14ac:dyDescent="0.3">
      <c r="A161" t="s">
        <v>168</v>
      </c>
      <c r="B161" t="s">
        <v>169</v>
      </c>
      <c r="C161" t="s">
        <v>170</v>
      </c>
      <c r="D161" s="1">
        <v>110</v>
      </c>
      <c r="E161" t="s">
        <v>11</v>
      </c>
      <c r="F161" t="s">
        <v>171</v>
      </c>
      <c r="G161" t="s">
        <v>172</v>
      </c>
    </row>
    <row r="162" spans="1:7" x14ac:dyDescent="0.3">
      <c r="A162" t="s">
        <v>14</v>
      </c>
      <c r="D162" s="1">
        <f>SUBTOTAL(9,D161)</f>
        <v>110</v>
      </c>
    </row>
    <row r="163" spans="1:7" x14ac:dyDescent="0.3">
      <c r="A163" t="s">
        <v>173</v>
      </c>
    </row>
    <row r="164" spans="1:7" x14ac:dyDescent="0.3">
      <c r="A164" t="s">
        <v>174</v>
      </c>
      <c r="B164" t="s">
        <v>175</v>
      </c>
      <c r="C164" t="s">
        <v>25</v>
      </c>
      <c r="D164" s="1">
        <v>2.66</v>
      </c>
      <c r="E164" t="s">
        <v>11</v>
      </c>
      <c r="F164" t="s">
        <v>73</v>
      </c>
      <c r="G164" t="s">
        <v>74</v>
      </c>
    </row>
    <row r="165" spans="1:7" x14ac:dyDescent="0.3">
      <c r="A165" t="s">
        <v>14</v>
      </c>
      <c r="D165" s="1">
        <f>SUBTOTAL(9,D164)</f>
        <v>2.66</v>
      </c>
    </row>
    <row r="166" spans="1:7" x14ac:dyDescent="0.3">
      <c r="A166" t="s">
        <v>176</v>
      </c>
    </row>
    <row r="167" spans="1:7" x14ac:dyDescent="0.3">
      <c r="A167" t="s">
        <v>177</v>
      </c>
      <c r="B167" t="s">
        <v>178</v>
      </c>
      <c r="C167" t="s">
        <v>25</v>
      </c>
      <c r="D167" s="1">
        <v>157.6</v>
      </c>
      <c r="E167" t="s">
        <v>11</v>
      </c>
      <c r="F167" t="s">
        <v>179</v>
      </c>
      <c r="G167" t="s">
        <v>180</v>
      </c>
    </row>
    <row r="168" spans="1:7" x14ac:dyDescent="0.3">
      <c r="A168" t="s">
        <v>14</v>
      </c>
      <c r="D168" s="1">
        <f>SUBTOTAL(9,D167)</f>
        <v>157.6</v>
      </c>
    </row>
    <row r="169" spans="1:7" x14ac:dyDescent="0.3">
      <c r="A169" t="s">
        <v>181</v>
      </c>
    </row>
    <row r="170" spans="1:7" x14ac:dyDescent="0.3">
      <c r="A170" t="s">
        <v>182</v>
      </c>
      <c r="B170" t="s">
        <v>183</v>
      </c>
      <c r="C170" t="s">
        <v>183</v>
      </c>
      <c r="D170" s="1">
        <v>990</v>
      </c>
      <c r="E170" t="s">
        <v>11</v>
      </c>
      <c r="F170" t="s">
        <v>184</v>
      </c>
      <c r="G170" t="s">
        <v>182</v>
      </c>
    </row>
    <row r="171" spans="1:7" x14ac:dyDescent="0.3">
      <c r="A171" t="s">
        <v>14</v>
      </c>
      <c r="D171" s="1">
        <f>SUBTOTAL(9,D170)</f>
        <v>990</v>
      </c>
    </row>
    <row r="172" spans="1:7" x14ac:dyDescent="0.3">
      <c r="A172" t="s">
        <v>185</v>
      </c>
    </row>
    <row r="173" spans="1:7" x14ac:dyDescent="0.3">
      <c r="A173" t="s">
        <v>186</v>
      </c>
      <c r="B173" t="s">
        <v>183</v>
      </c>
      <c r="C173" t="s">
        <v>183</v>
      </c>
      <c r="D173" s="1">
        <v>6464.33</v>
      </c>
      <c r="E173" t="s">
        <v>11</v>
      </c>
      <c r="F173" t="s">
        <v>187</v>
      </c>
      <c r="G173" t="s">
        <v>186</v>
      </c>
    </row>
    <row r="174" spans="1:7" x14ac:dyDescent="0.3">
      <c r="A174" t="s">
        <v>14</v>
      </c>
      <c r="D174" s="1">
        <f>SUBTOTAL(9,D173)</f>
        <v>6464.33</v>
      </c>
    </row>
    <row r="175" spans="1:7" x14ac:dyDescent="0.3">
      <c r="A175" t="s">
        <v>188</v>
      </c>
    </row>
    <row r="176" spans="1:7" x14ac:dyDescent="0.3">
      <c r="A176" t="s">
        <v>189</v>
      </c>
      <c r="B176" t="s">
        <v>183</v>
      </c>
      <c r="C176" t="s">
        <v>183</v>
      </c>
      <c r="D176" s="1">
        <v>300</v>
      </c>
      <c r="E176" t="s">
        <v>11</v>
      </c>
      <c r="F176" t="s">
        <v>190</v>
      </c>
      <c r="G176" t="s">
        <v>189</v>
      </c>
    </row>
    <row r="177" spans="1:7" x14ac:dyDescent="0.3">
      <c r="A177" t="s">
        <v>14</v>
      </c>
      <c r="D177" s="1">
        <f>SUBTOTAL(9,D176)</f>
        <v>300</v>
      </c>
    </row>
    <row r="178" spans="1:7" x14ac:dyDescent="0.3">
      <c r="A178" t="s">
        <v>191</v>
      </c>
    </row>
    <row r="179" spans="1:7" x14ac:dyDescent="0.3">
      <c r="A179" t="s">
        <v>192</v>
      </c>
      <c r="B179" t="s">
        <v>183</v>
      </c>
      <c r="C179" t="s">
        <v>183</v>
      </c>
      <c r="D179" s="1">
        <v>335</v>
      </c>
      <c r="E179" t="s">
        <v>11</v>
      </c>
      <c r="F179" t="s">
        <v>193</v>
      </c>
      <c r="G179" t="s">
        <v>192</v>
      </c>
    </row>
    <row r="180" spans="1:7" x14ac:dyDescent="0.3">
      <c r="A180" t="s">
        <v>14</v>
      </c>
      <c r="D180" s="1">
        <f>SUBTOTAL(9,D179)</f>
        <v>335</v>
      </c>
    </row>
    <row r="181" spans="1:7" x14ac:dyDescent="0.3">
      <c r="A181" t="s">
        <v>194</v>
      </c>
    </row>
    <row r="182" spans="1:7" x14ac:dyDescent="0.3">
      <c r="A182" t="s">
        <v>195</v>
      </c>
      <c r="B182" t="s">
        <v>183</v>
      </c>
      <c r="C182" t="s">
        <v>183</v>
      </c>
      <c r="D182" s="1">
        <v>1714.73</v>
      </c>
      <c r="E182" t="s">
        <v>11</v>
      </c>
      <c r="F182" t="s">
        <v>196</v>
      </c>
      <c r="G182" t="s">
        <v>195</v>
      </c>
    </row>
    <row r="183" spans="1:7" x14ac:dyDescent="0.3">
      <c r="A183" t="s">
        <v>14</v>
      </c>
      <c r="D183" s="1">
        <f>SUBTOTAL(9,D182)</f>
        <v>1714.73</v>
      </c>
    </row>
    <row r="184" spans="1:7" x14ac:dyDescent="0.3">
      <c r="A184" t="s">
        <v>197</v>
      </c>
    </row>
    <row r="185" spans="1:7" x14ac:dyDescent="0.3">
      <c r="A185" t="s">
        <v>198</v>
      </c>
      <c r="B185" t="s">
        <v>183</v>
      </c>
      <c r="C185" t="s">
        <v>183</v>
      </c>
      <c r="D185" s="1">
        <v>1873.99</v>
      </c>
      <c r="E185" t="s">
        <v>11</v>
      </c>
      <c r="F185" t="s">
        <v>199</v>
      </c>
      <c r="G185" t="s">
        <v>198</v>
      </c>
    </row>
    <row r="186" spans="1:7" x14ac:dyDescent="0.3">
      <c r="A186" t="s">
        <v>14</v>
      </c>
      <c r="D186" s="1">
        <f>SUBTOTAL(9,D185)</f>
        <v>1873.99</v>
      </c>
    </row>
    <row r="187" spans="1:7" x14ac:dyDescent="0.3">
      <c r="A187" t="s">
        <v>200</v>
      </c>
    </row>
    <row r="188" spans="1:7" x14ac:dyDescent="0.3">
      <c r="A188" t="s">
        <v>201</v>
      </c>
      <c r="B188" t="s">
        <v>183</v>
      </c>
      <c r="C188" t="s">
        <v>183</v>
      </c>
      <c r="D188" s="1">
        <v>108.6</v>
      </c>
      <c r="E188" t="s">
        <v>11</v>
      </c>
      <c r="F188" t="s">
        <v>202</v>
      </c>
      <c r="G188" t="s">
        <v>201</v>
      </c>
    </row>
    <row r="189" spans="1:7" x14ac:dyDescent="0.3">
      <c r="A189" t="s">
        <v>14</v>
      </c>
      <c r="D189" s="1">
        <f>SUBTOTAL(9,D188)</f>
        <v>108.6</v>
      </c>
    </row>
    <row r="190" spans="1:7" x14ac:dyDescent="0.3">
      <c r="A190" t="s">
        <v>203</v>
      </c>
    </row>
    <row r="191" spans="1:7" x14ac:dyDescent="0.3">
      <c r="A191" t="s">
        <v>204</v>
      </c>
      <c r="B191" t="s">
        <v>183</v>
      </c>
      <c r="C191" t="s">
        <v>183</v>
      </c>
      <c r="D191" s="1">
        <v>39177.800000000003</v>
      </c>
      <c r="E191" t="s">
        <v>11</v>
      </c>
      <c r="F191" t="s">
        <v>205</v>
      </c>
      <c r="G191" t="s">
        <v>204</v>
      </c>
    </row>
    <row r="192" spans="1:7" x14ac:dyDescent="0.3">
      <c r="A192" t="s">
        <v>14</v>
      </c>
      <c r="D192" s="1">
        <f>SUBTOTAL(9,D191)</f>
        <v>39177.800000000003</v>
      </c>
    </row>
    <row r="193" spans="1:4" x14ac:dyDescent="0.3">
      <c r="A193" t="s">
        <v>206</v>
      </c>
      <c r="D193" s="1">
        <f>SUBTOTAL(9,D3:D192)</f>
        <v>80151.99000000002</v>
      </c>
    </row>
  </sheetData>
  <pageMargins left="0.7" right="0.7" top="0.75" bottom="0.75" header="0.3" footer="0.3"/>
  <pageSetup fitToWidth="0" fitToHeight="0"/>
  <headerFooter>
    <oddHeader>Tipka F11=izbor redaka</oddHeader>
    <evenFooter>Tipka F11=izbor redaka</evenFooter>
    <firstHeader>Tipka F11=izbor redaka</firstHeader>
  </headerFooter>
  <ignoredErrors>
    <ignoredError sqref="A1:G19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57EA5-E06F-495E-AC4E-6803362526E0}">
  <sheetPr>
    <outlinePr summaryBelow="0" summaryRight="0"/>
  </sheetPr>
  <dimension ref="A1:J50"/>
  <sheetViews>
    <sheetView workbookViewId="0">
      <selection activeCell="D2" sqref="D2:F45"/>
    </sheetView>
  </sheetViews>
  <sheetFormatPr defaultRowHeight="14.4" x14ac:dyDescent="0.3"/>
  <cols>
    <col min="1" max="1" width="44.33203125" customWidth="1"/>
    <col min="2" max="2" width="20.6640625" customWidth="1"/>
    <col min="3" max="3" width="30.6640625" customWidth="1"/>
    <col min="4" max="4" width="22.109375" style="1" customWidth="1"/>
    <col min="5" max="5" width="16.44140625" customWidth="1"/>
    <col min="6" max="6" width="39.33203125" customWidth="1"/>
  </cols>
  <sheetData>
    <row r="1" spans="1:10" x14ac:dyDescent="0.3">
      <c r="A1" t="s">
        <v>0</v>
      </c>
      <c r="B1" t="s">
        <v>1</v>
      </c>
      <c r="C1" t="s">
        <v>2</v>
      </c>
      <c r="D1" s="1" t="s">
        <v>3</v>
      </c>
      <c r="E1" t="s">
        <v>209</v>
      </c>
      <c r="F1" t="s">
        <v>6</v>
      </c>
    </row>
    <row r="2" spans="1:10" x14ac:dyDescent="0.3">
      <c r="A2" t="s">
        <v>84</v>
      </c>
      <c r="B2" t="s">
        <v>85</v>
      </c>
      <c r="C2" t="s">
        <v>25</v>
      </c>
      <c r="D2" s="1">
        <v>159.6</v>
      </c>
      <c r="E2">
        <v>3211</v>
      </c>
      <c r="F2" t="s">
        <v>82</v>
      </c>
    </row>
    <row r="3" spans="1:10" x14ac:dyDescent="0.3">
      <c r="A3" t="s">
        <v>168</v>
      </c>
      <c r="B3" t="s">
        <v>169</v>
      </c>
      <c r="C3" t="s">
        <v>170</v>
      </c>
      <c r="D3" s="1">
        <v>110</v>
      </c>
      <c r="E3">
        <v>3213</v>
      </c>
      <c r="F3" t="s">
        <v>172</v>
      </c>
    </row>
    <row r="4" spans="1:10" x14ac:dyDescent="0.3">
      <c r="A4" t="s">
        <v>16</v>
      </c>
      <c r="B4" t="s">
        <v>17</v>
      </c>
      <c r="C4" t="s">
        <v>10</v>
      </c>
      <c r="D4" s="1">
        <v>274.42</v>
      </c>
      <c r="E4">
        <v>3221</v>
      </c>
      <c r="F4" t="s">
        <v>19</v>
      </c>
    </row>
    <row r="5" spans="1:10" x14ac:dyDescent="0.3">
      <c r="A5" t="s">
        <v>93</v>
      </c>
      <c r="B5" t="s">
        <v>94</v>
      </c>
      <c r="C5" t="s">
        <v>95</v>
      </c>
      <c r="D5" s="1">
        <v>660</v>
      </c>
      <c r="E5">
        <v>3221</v>
      </c>
      <c r="F5" t="s">
        <v>19</v>
      </c>
    </row>
    <row r="6" spans="1:10" x14ac:dyDescent="0.3">
      <c r="A6" t="s">
        <v>147</v>
      </c>
      <c r="B6" t="s">
        <v>148</v>
      </c>
      <c r="C6" t="s">
        <v>25</v>
      </c>
      <c r="D6" s="1">
        <v>1099.77</v>
      </c>
      <c r="E6">
        <v>3221</v>
      </c>
      <c r="F6" t="s">
        <v>19</v>
      </c>
      <c r="G6" s="1"/>
    </row>
    <row r="7" spans="1:10" x14ac:dyDescent="0.3">
      <c r="A7" t="s">
        <v>36</v>
      </c>
      <c r="B7" t="s">
        <v>37</v>
      </c>
      <c r="C7" t="s">
        <v>38</v>
      </c>
      <c r="D7" s="1">
        <v>2079.75</v>
      </c>
      <c r="E7">
        <v>3222</v>
      </c>
      <c r="F7" t="s">
        <v>40</v>
      </c>
    </row>
    <row r="8" spans="1:10" x14ac:dyDescent="0.3">
      <c r="A8" t="s">
        <v>57</v>
      </c>
      <c r="B8" t="s">
        <v>58</v>
      </c>
      <c r="C8" t="s">
        <v>59</v>
      </c>
      <c r="D8" s="1">
        <v>949.46999999999991</v>
      </c>
      <c r="E8">
        <v>3222</v>
      </c>
      <c r="F8" t="s">
        <v>40</v>
      </c>
      <c r="H8" s="1"/>
    </row>
    <row r="9" spans="1:10" x14ac:dyDescent="0.3">
      <c r="A9" t="s">
        <v>76</v>
      </c>
      <c r="B9" t="s">
        <v>77</v>
      </c>
      <c r="C9" t="s">
        <v>25</v>
      </c>
      <c r="D9" s="1">
        <v>1058.42</v>
      </c>
      <c r="E9">
        <v>3222</v>
      </c>
      <c r="F9" t="s">
        <v>40</v>
      </c>
    </row>
    <row r="10" spans="1:10" x14ac:dyDescent="0.3">
      <c r="A10" t="s">
        <v>144</v>
      </c>
      <c r="B10" t="s">
        <v>145</v>
      </c>
      <c r="C10" t="s">
        <v>25</v>
      </c>
      <c r="D10" s="1">
        <v>389.25</v>
      </c>
      <c r="E10">
        <v>3222</v>
      </c>
      <c r="F10" t="s">
        <v>40</v>
      </c>
    </row>
    <row r="11" spans="1:10" x14ac:dyDescent="0.3">
      <c r="A11" t="s">
        <v>158</v>
      </c>
      <c r="B11" t="s">
        <v>159</v>
      </c>
      <c r="C11" t="s">
        <v>160</v>
      </c>
      <c r="D11" s="1">
        <v>35.549999999999997</v>
      </c>
      <c r="E11">
        <v>3222</v>
      </c>
      <c r="F11" t="s">
        <v>40</v>
      </c>
    </row>
    <row r="12" spans="1:10" x14ac:dyDescent="0.3">
      <c r="A12" t="s">
        <v>165</v>
      </c>
      <c r="B12" t="s">
        <v>166</v>
      </c>
      <c r="C12" t="s">
        <v>25</v>
      </c>
      <c r="D12" s="1">
        <v>1152.72</v>
      </c>
      <c r="E12">
        <v>3222</v>
      </c>
      <c r="F12" t="s">
        <v>40</v>
      </c>
    </row>
    <row r="13" spans="1:10" x14ac:dyDescent="0.3">
      <c r="A13" t="s">
        <v>109</v>
      </c>
      <c r="B13" t="s">
        <v>110</v>
      </c>
      <c r="C13" t="s">
        <v>25</v>
      </c>
      <c r="D13" s="1">
        <v>1520.88</v>
      </c>
      <c r="E13">
        <v>3223</v>
      </c>
      <c r="F13" t="s">
        <v>112</v>
      </c>
    </row>
    <row r="14" spans="1:10" x14ac:dyDescent="0.3">
      <c r="A14" t="s">
        <v>61</v>
      </c>
      <c r="B14" t="s">
        <v>62</v>
      </c>
      <c r="C14" t="s">
        <v>25</v>
      </c>
      <c r="D14" s="1">
        <v>320</v>
      </c>
      <c r="E14">
        <v>3224</v>
      </c>
      <c r="F14" t="s">
        <v>64</v>
      </c>
    </row>
    <row r="15" spans="1:10" x14ac:dyDescent="0.3">
      <c r="A15" t="s">
        <v>90</v>
      </c>
      <c r="B15" t="s">
        <v>91</v>
      </c>
      <c r="C15" t="s">
        <v>25</v>
      </c>
      <c r="D15" s="1">
        <v>861.48</v>
      </c>
      <c r="E15">
        <v>3224</v>
      </c>
      <c r="F15" t="s">
        <v>64</v>
      </c>
    </row>
    <row r="16" spans="1:10" x14ac:dyDescent="0.3">
      <c r="A16" t="s">
        <v>100</v>
      </c>
      <c r="B16" t="s">
        <v>101</v>
      </c>
      <c r="C16" t="s">
        <v>25</v>
      </c>
      <c r="D16" s="1">
        <v>320.64999999999998</v>
      </c>
      <c r="E16">
        <v>3224</v>
      </c>
      <c r="F16" t="s">
        <v>64</v>
      </c>
      <c r="J16" s="1" t="e">
        <f>+D15+#REF!</f>
        <v>#REF!</v>
      </c>
    </row>
    <row r="17" spans="1:9" x14ac:dyDescent="0.3">
      <c r="A17" t="s">
        <v>136</v>
      </c>
      <c r="B17" t="s">
        <v>137</v>
      </c>
      <c r="C17" t="s">
        <v>25</v>
      </c>
      <c r="D17" s="1">
        <v>307.51</v>
      </c>
      <c r="E17">
        <v>3225</v>
      </c>
      <c r="F17" t="s">
        <v>139</v>
      </c>
    </row>
    <row r="18" spans="1:9" x14ac:dyDescent="0.3">
      <c r="A18" t="s">
        <v>66</v>
      </c>
      <c r="B18" t="s">
        <v>67</v>
      </c>
      <c r="C18" t="s">
        <v>25</v>
      </c>
      <c r="D18" s="1">
        <v>397</v>
      </c>
      <c r="E18">
        <v>3227</v>
      </c>
      <c r="F18" t="s">
        <v>69</v>
      </c>
    </row>
    <row r="19" spans="1:9" x14ac:dyDescent="0.3">
      <c r="A19" t="s">
        <v>8</v>
      </c>
      <c r="B19" t="s">
        <v>9</v>
      </c>
      <c r="C19" t="s">
        <v>10</v>
      </c>
      <c r="D19" s="1">
        <v>21.9</v>
      </c>
      <c r="E19">
        <v>3231</v>
      </c>
      <c r="F19" t="s">
        <v>13</v>
      </c>
    </row>
    <row r="20" spans="1:9" x14ac:dyDescent="0.3">
      <c r="A20" t="s">
        <v>123</v>
      </c>
      <c r="B20" t="s">
        <v>124</v>
      </c>
      <c r="C20" t="s">
        <v>44</v>
      </c>
      <c r="D20" s="1">
        <v>28.63</v>
      </c>
      <c r="E20">
        <v>3231</v>
      </c>
      <c r="F20" t="s">
        <v>13</v>
      </c>
    </row>
    <row r="21" spans="1:9" x14ac:dyDescent="0.3">
      <c r="A21" t="s">
        <v>126</v>
      </c>
      <c r="B21" t="s">
        <v>127</v>
      </c>
      <c r="C21" t="s">
        <v>10</v>
      </c>
      <c r="D21" s="1">
        <v>393.16</v>
      </c>
      <c r="E21">
        <v>3231</v>
      </c>
      <c r="F21" t="s">
        <v>13</v>
      </c>
    </row>
    <row r="22" spans="1:9" x14ac:dyDescent="0.3">
      <c r="A22" t="s">
        <v>23</v>
      </c>
      <c r="B22" t="s">
        <v>24</v>
      </c>
      <c r="C22" t="s">
        <v>25</v>
      </c>
      <c r="D22" s="1">
        <v>3952.5</v>
      </c>
      <c r="E22">
        <v>3232</v>
      </c>
      <c r="F22" t="s">
        <v>27</v>
      </c>
    </row>
    <row r="23" spans="1:9" x14ac:dyDescent="0.3">
      <c r="A23" t="s">
        <v>48</v>
      </c>
      <c r="B23" t="s">
        <v>49</v>
      </c>
      <c r="C23" t="s">
        <v>25</v>
      </c>
      <c r="D23" s="1">
        <v>950</v>
      </c>
      <c r="E23">
        <v>3232</v>
      </c>
      <c r="F23" t="s">
        <v>27</v>
      </c>
    </row>
    <row r="24" spans="1:9" x14ac:dyDescent="0.3">
      <c r="A24" t="s">
        <v>118</v>
      </c>
      <c r="B24" t="s">
        <v>119</v>
      </c>
      <c r="C24" t="s">
        <v>10</v>
      </c>
      <c r="D24" s="1">
        <v>21.24</v>
      </c>
      <c r="E24">
        <v>3233</v>
      </c>
      <c r="F24" t="s">
        <v>121</v>
      </c>
    </row>
    <row r="25" spans="1:9" x14ac:dyDescent="0.3">
      <c r="A25" t="s">
        <v>71</v>
      </c>
      <c r="B25" t="s">
        <v>72</v>
      </c>
      <c r="C25" t="s">
        <v>25</v>
      </c>
      <c r="D25" s="1">
        <v>454.94</v>
      </c>
      <c r="E25">
        <v>3234</v>
      </c>
      <c r="F25" t="s">
        <v>74</v>
      </c>
    </row>
    <row r="26" spans="1:9" x14ac:dyDescent="0.3">
      <c r="A26" t="s">
        <v>106</v>
      </c>
      <c r="B26" t="s">
        <v>107</v>
      </c>
      <c r="C26" t="s">
        <v>25</v>
      </c>
      <c r="D26" s="1">
        <v>428.70000000000005</v>
      </c>
      <c r="E26">
        <v>3234</v>
      </c>
      <c r="F26" t="s">
        <v>74</v>
      </c>
    </row>
    <row r="27" spans="1:9" x14ac:dyDescent="0.3">
      <c r="A27" t="s">
        <v>174</v>
      </c>
      <c r="B27" t="s">
        <v>175</v>
      </c>
      <c r="C27" t="s">
        <v>25</v>
      </c>
      <c r="D27" s="1">
        <v>478.73</v>
      </c>
      <c r="E27">
        <v>3234</v>
      </c>
      <c r="F27" t="s">
        <v>74</v>
      </c>
      <c r="I27" s="1" t="e">
        <f>+D20+#REF!</f>
        <v>#REF!</v>
      </c>
    </row>
    <row r="28" spans="1:9" x14ac:dyDescent="0.3">
      <c r="A28" t="s">
        <v>126</v>
      </c>
      <c r="B28" t="s">
        <v>127</v>
      </c>
      <c r="C28" t="s">
        <v>10</v>
      </c>
      <c r="D28" s="1">
        <v>93.56</v>
      </c>
      <c r="E28">
        <v>3235</v>
      </c>
      <c r="F28" t="s">
        <v>129</v>
      </c>
    </row>
    <row r="29" spans="1:9" x14ac:dyDescent="0.3">
      <c r="A29" t="s">
        <v>177</v>
      </c>
      <c r="B29" t="s">
        <v>178</v>
      </c>
      <c r="C29" t="s">
        <v>25</v>
      </c>
      <c r="D29" s="1">
        <v>157.6</v>
      </c>
      <c r="E29">
        <v>3236</v>
      </c>
      <c r="F29" t="s">
        <v>180</v>
      </c>
    </row>
    <row r="30" spans="1:9" x14ac:dyDescent="0.3">
      <c r="A30" t="s">
        <v>42</v>
      </c>
      <c r="B30" t="s">
        <v>43</v>
      </c>
      <c r="C30" t="s">
        <v>44</v>
      </c>
      <c r="D30" s="1">
        <v>31.54</v>
      </c>
      <c r="E30">
        <v>3238</v>
      </c>
      <c r="F30" t="s">
        <v>46</v>
      </c>
    </row>
    <row r="31" spans="1:9" x14ac:dyDescent="0.3">
      <c r="A31" t="s">
        <v>97</v>
      </c>
      <c r="B31" t="s">
        <v>98</v>
      </c>
      <c r="C31" t="s">
        <v>10</v>
      </c>
      <c r="D31" s="1">
        <v>1.66</v>
      </c>
      <c r="E31">
        <v>3238</v>
      </c>
      <c r="F31" t="s">
        <v>46</v>
      </c>
    </row>
    <row r="32" spans="1:9" x14ac:dyDescent="0.3">
      <c r="A32" t="s">
        <v>97</v>
      </c>
      <c r="B32" t="s">
        <v>98</v>
      </c>
      <c r="C32" t="s">
        <v>10</v>
      </c>
      <c r="D32" s="1">
        <v>8.3000000000000007</v>
      </c>
      <c r="E32">
        <v>3238</v>
      </c>
      <c r="F32" t="s">
        <v>46</v>
      </c>
    </row>
    <row r="33" spans="1:9" x14ac:dyDescent="0.3">
      <c r="A33" t="s">
        <v>51</v>
      </c>
      <c r="B33" t="s">
        <v>52</v>
      </c>
      <c r="C33" t="s">
        <v>53</v>
      </c>
      <c r="D33" s="1">
        <v>1630.13</v>
      </c>
      <c r="E33">
        <v>3239</v>
      </c>
      <c r="F33" t="s">
        <v>55</v>
      </c>
    </row>
    <row r="34" spans="1:9" x14ac:dyDescent="0.3">
      <c r="A34" t="s">
        <v>103</v>
      </c>
      <c r="B34" t="s">
        <v>104</v>
      </c>
      <c r="C34" t="s">
        <v>25</v>
      </c>
      <c r="D34" s="1">
        <v>140</v>
      </c>
      <c r="E34">
        <v>3239</v>
      </c>
      <c r="F34" t="s">
        <v>55</v>
      </c>
    </row>
    <row r="35" spans="1:9" x14ac:dyDescent="0.3">
      <c r="A35" t="s">
        <v>114</v>
      </c>
      <c r="B35" t="s">
        <v>115</v>
      </c>
      <c r="C35" t="s">
        <v>116</v>
      </c>
      <c r="D35" s="1">
        <v>33</v>
      </c>
      <c r="E35">
        <v>3239</v>
      </c>
      <c r="F35" t="s">
        <v>55</v>
      </c>
    </row>
    <row r="36" spans="1:9" x14ac:dyDescent="0.3">
      <c r="A36" t="s">
        <v>141</v>
      </c>
      <c r="B36" t="s">
        <v>142</v>
      </c>
      <c r="C36" t="s">
        <v>25</v>
      </c>
      <c r="D36" s="1">
        <v>53</v>
      </c>
      <c r="E36">
        <v>3239</v>
      </c>
      <c r="F36" t="s">
        <v>55</v>
      </c>
    </row>
    <row r="37" spans="1:9" x14ac:dyDescent="0.3">
      <c r="A37" t="s">
        <v>31</v>
      </c>
      <c r="B37" t="s">
        <v>32</v>
      </c>
      <c r="C37" t="s">
        <v>25</v>
      </c>
      <c r="D37" s="1">
        <v>48.8</v>
      </c>
      <c r="E37">
        <v>3293</v>
      </c>
      <c r="F37" t="s">
        <v>34</v>
      </c>
      <c r="I37" s="1" t="e">
        <f>+D37+#REF!</f>
        <v>#REF!</v>
      </c>
    </row>
    <row r="38" spans="1:9" x14ac:dyDescent="0.3">
      <c r="A38" t="s">
        <v>87</v>
      </c>
      <c r="B38" t="s">
        <v>88</v>
      </c>
      <c r="C38" t="s">
        <v>25</v>
      </c>
      <c r="D38" s="1">
        <v>63</v>
      </c>
      <c r="E38">
        <v>3293</v>
      </c>
      <c r="F38" t="s">
        <v>34</v>
      </c>
    </row>
    <row r="39" spans="1:9" x14ac:dyDescent="0.3">
      <c r="A39" t="s">
        <v>131</v>
      </c>
      <c r="B39" t="s">
        <v>132</v>
      </c>
      <c r="C39" t="s">
        <v>10</v>
      </c>
      <c r="D39" s="1">
        <v>81.16</v>
      </c>
      <c r="E39">
        <v>3299</v>
      </c>
      <c r="F39" t="s">
        <v>134</v>
      </c>
    </row>
    <row r="40" spans="1:9" x14ac:dyDescent="0.3">
      <c r="A40" t="s">
        <v>150</v>
      </c>
      <c r="B40" t="s">
        <v>151</v>
      </c>
      <c r="C40" t="s">
        <v>10</v>
      </c>
      <c r="D40" s="1">
        <v>108.09</v>
      </c>
      <c r="E40">
        <v>3431</v>
      </c>
      <c r="F40" t="s">
        <v>153</v>
      </c>
    </row>
    <row r="41" spans="1:9" x14ac:dyDescent="0.3">
      <c r="A41" t="s">
        <v>23</v>
      </c>
      <c r="B41" t="s">
        <v>24</v>
      </c>
      <c r="C41" t="s">
        <v>25</v>
      </c>
      <c r="D41" s="1">
        <v>957.4</v>
      </c>
      <c r="E41">
        <v>4223</v>
      </c>
      <c r="F41" t="s">
        <v>29</v>
      </c>
    </row>
    <row r="42" spans="1:9" x14ac:dyDescent="0.3">
      <c r="A42" t="s">
        <v>23</v>
      </c>
      <c r="B42" t="s">
        <v>24</v>
      </c>
      <c r="C42" t="s">
        <v>25</v>
      </c>
      <c r="D42" s="1">
        <v>5031.3500000000004</v>
      </c>
      <c r="E42">
        <v>4223</v>
      </c>
      <c r="F42" t="s">
        <v>29</v>
      </c>
    </row>
    <row r="43" spans="1:9" x14ac:dyDescent="0.3">
      <c r="A43" t="s">
        <v>162</v>
      </c>
      <c r="B43" t="s">
        <v>163</v>
      </c>
      <c r="C43" t="s">
        <v>25</v>
      </c>
      <c r="D43" s="1">
        <v>2675</v>
      </c>
      <c r="E43">
        <v>4223</v>
      </c>
      <c r="F43" t="s">
        <v>29</v>
      </c>
    </row>
    <row r="44" spans="1:9" x14ac:dyDescent="0.3">
      <c r="A44" t="s">
        <v>16</v>
      </c>
      <c r="B44" t="s">
        <v>17</v>
      </c>
      <c r="C44" t="s">
        <v>10</v>
      </c>
      <c r="D44" s="1">
        <v>25.61</v>
      </c>
      <c r="E44">
        <v>4241</v>
      </c>
      <c r="F44" t="s">
        <v>21</v>
      </c>
    </row>
    <row r="45" spans="1:9" x14ac:dyDescent="0.3">
      <c r="A45" t="s">
        <v>155</v>
      </c>
      <c r="B45" t="s">
        <v>156</v>
      </c>
      <c r="C45" t="s">
        <v>10</v>
      </c>
      <c r="D45" s="1">
        <v>63.61</v>
      </c>
      <c r="E45">
        <v>4241</v>
      </c>
      <c r="F45" t="s">
        <v>21</v>
      </c>
    </row>
    <row r="50" spans="4:4" x14ac:dyDescent="0.3">
      <c r="D50" s="1" t="e">
        <f>+D45+#REF!</f>
        <v>#REF!</v>
      </c>
    </row>
  </sheetData>
  <autoFilter ref="A1:F45" xr:uid="{1C27669C-BD1A-47F6-B4D7-2E6E2147EF29}">
    <sortState xmlns:xlrd2="http://schemas.microsoft.com/office/spreadsheetml/2017/richdata2" ref="A2:F45">
      <sortCondition ref="E1:E45"/>
    </sortState>
  </autoFilter>
  <pageMargins left="0.7" right="0.7" top="0.75" bottom="0.75" header="0.3" footer="0.3"/>
  <pageSetup fitToWidth="0" fitToHeight="0"/>
  <headerFooter>
    <oddHeader>Tipka F11=izbor redaka</oddHeader>
    <evenFooter>Tipka F11=izbor redaka</evenFooter>
    <firstHeader>Tipka F11=izbor redaka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31337-C340-4E7B-A47A-9353518DCA6A}">
  <dimension ref="A1:F14"/>
  <sheetViews>
    <sheetView showGridLines="0" tabSelected="1" zoomScaleNormal="100" workbookViewId="0">
      <pane xSplit="2" ySplit="6" topLeftCell="C7" activePane="bottomRight" state="frozen"/>
      <selection pane="topRight" activeCell="D1" sqref="D1"/>
      <selection pane="bottomLeft" activeCell="A9" sqref="A9"/>
      <selection pane="bottomRight" activeCell="B1" sqref="B1"/>
    </sheetView>
  </sheetViews>
  <sheetFormatPr defaultColWidth="9.109375" defaultRowHeight="13.8" x14ac:dyDescent="0.3"/>
  <cols>
    <col min="1" max="1" width="13.21875" style="16" customWidth="1"/>
    <col min="2" max="2" width="37.109375" style="16" customWidth="1"/>
    <col min="3" max="3" width="14.33203125" style="16" bestFit="1" customWidth="1"/>
    <col min="4" max="4" width="26.44140625" style="16" customWidth="1"/>
    <col min="5" max="5" width="16.6640625" style="16" customWidth="1"/>
    <col min="6" max="6" width="55" style="16" bestFit="1" customWidth="1"/>
    <col min="7" max="16384" width="9.109375" style="16"/>
  </cols>
  <sheetData>
    <row r="1" spans="1:6" ht="13.2" customHeight="1" x14ac:dyDescent="0.3">
      <c r="A1" s="12"/>
      <c r="B1" s="26" t="s">
        <v>210</v>
      </c>
      <c r="C1" s="14"/>
      <c r="D1" s="15"/>
      <c r="E1" s="14"/>
    </row>
    <row r="2" spans="1:6" x14ac:dyDescent="0.3">
      <c r="A2" s="17"/>
      <c r="B2" s="18" t="s">
        <v>211</v>
      </c>
      <c r="C2" s="32"/>
      <c r="D2" s="15"/>
      <c r="E2" s="14"/>
    </row>
    <row r="3" spans="1:6" x14ac:dyDescent="0.3">
      <c r="A3" s="19"/>
      <c r="B3" s="13" t="s">
        <v>207</v>
      </c>
      <c r="C3" s="14"/>
      <c r="D3" s="15"/>
      <c r="E3" s="14"/>
    </row>
    <row r="4" spans="1:6" x14ac:dyDescent="0.3">
      <c r="A4" s="20"/>
      <c r="B4" s="13" t="s">
        <v>212</v>
      </c>
      <c r="C4" s="14"/>
      <c r="D4" s="15"/>
      <c r="E4" s="14"/>
    </row>
    <row r="5" spans="1:6" x14ac:dyDescent="0.3">
      <c r="A5" s="44" t="s">
        <v>226</v>
      </c>
      <c r="B5" s="45"/>
      <c r="C5" s="45"/>
      <c r="D5" s="45"/>
      <c r="E5" s="45"/>
      <c r="F5" s="46"/>
    </row>
    <row r="6" spans="1:6" ht="34.5" customHeight="1" x14ac:dyDescent="0.3">
      <c r="A6" s="34" t="s">
        <v>208</v>
      </c>
      <c r="B6" s="35" t="s">
        <v>223</v>
      </c>
      <c r="C6" s="34" t="s">
        <v>216</v>
      </c>
      <c r="D6" s="35" t="s">
        <v>215</v>
      </c>
      <c r="E6" s="36" t="s">
        <v>214</v>
      </c>
      <c r="F6" s="37" t="s">
        <v>213</v>
      </c>
    </row>
    <row r="7" spans="1:6" s="30" customFormat="1" ht="19.95" customHeight="1" x14ac:dyDescent="0.3">
      <c r="A7" s="27">
        <v>1</v>
      </c>
      <c r="B7" s="31" t="s">
        <v>230</v>
      </c>
      <c r="C7" s="40">
        <v>21771362011</v>
      </c>
      <c r="D7" s="31" t="s">
        <v>25</v>
      </c>
      <c r="E7" s="29">
        <v>206.25</v>
      </c>
      <c r="F7" s="28" t="s">
        <v>235</v>
      </c>
    </row>
    <row r="8" spans="1:6" s="30" customFormat="1" ht="19.95" customHeight="1" x14ac:dyDescent="0.3">
      <c r="A8" s="27">
        <v>2</v>
      </c>
      <c r="B8" s="31" t="s">
        <v>231</v>
      </c>
      <c r="C8" s="40">
        <v>55488649150</v>
      </c>
      <c r="D8" s="31" t="s">
        <v>25</v>
      </c>
      <c r="E8" s="29">
        <v>43.8</v>
      </c>
      <c r="F8" s="28" t="s">
        <v>236</v>
      </c>
    </row>
    <row r="9" spans="1:6" s="30" customFormat="1" ht="19.95" customHeight="1" x14ac:dyDescent="0.3">
      <c r="A9" s="27">
        <v>3</v>
      </c>
      <c r="B9" s="31" t="s">
        <v>232</v>
      </c>
      <c r="C9" s="40">
        <v>54030208881</v>
      </c>
      <c r="D9" s="31" t="s">
        <v>234</v>
      </c>
      <c r="E9" s="29">
        <v>66</v>
      </c>
      <c r="F9" s="28" t="s">
        <v>237</v>
      </c>
    </row>
    <row r="10" spans="1:6" s="30" customFormat="1" ht="19.95" customHeight="1" x14ac:dyDescent="0.3">
      <c r="A10" s="27" t="s">
        <v>233</v>
      </c>
      <c r="B10" s="41" t="s">
        <v>228</v>
      </c>
      <c r="C10" s="40" t="s">
        <v>151</v>
      </c>
      <c r="D10" s="41" t="s">
        <v>25</v>
      </c>
      <c r="E10" s="42">
        <v>33.96</v>
      </c>
      <c r="F10" s="43" t="s">
        <v>229</v>
      </c>
    </row>
    <row r="11" spans="1:6" ht="19.95" customHeight="1" x14ac:dyDescent="0.3">
      <c r="A11" s="47" t="s">
        <v>217</v>
      </c>
      <c r="B11" s="48"/>
      <c r="C11" s="48"/>
      <c r="D11" s="49"/>
      <c r="E11" s="22">
        <f>SUM(E7:E10)</f>
        <v>350.01</v>
      </c>
      <c r="F11" s="23"/>
    </row>
    <row r="12" spans="1:6" ht="19.95" customHeight="1" x14ac:dyDescent="0.3"/>
    <row r="13" spans="1:6" ht="19.95" customHeight="1" x14ac:dyDescent="0.3">
      <c r="A13" s="16" t="s">
        <v>238</v>
      </c>
      <c r="E13" s="16" t="s">
        <v>225</v>
      </c>
    </row>
    <row r="14" spans="1:6" ht="19.95" customHeight="1" x14ac:dyDescent="0.3">
      <c r="E14" s="21" t="s">
        <v>224</v>
      </c>
    </row>
  </sheetData>
  <mergeCells count="2">
    <mergeCell ref="A5:F5"/>
    <mergeCell ref="A11:D1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70883-64DF-4E48-860D-13565884682B}">
  <dimension ref="A1:C16"/>
  <sheetViews>
    <sheetView showGridLines="0" zoomScaleNormal="100" workbookViewId="0">
      <selection activeCell="B17" sqref="B17"/>
    </sheetView>
  </sheetViews>
  <sheetFormatPr defaultColWidth="9.109375" defaultRowHeight="13.8" x14ac:dyDescent="0.3"/>
  <cols>
    <col min="1" max="1" width="13.21875" style="11" customWidth="1"/>
    <col min="2" max="2" width="78.109375" style="11" customWidth="1"/>
    <col min="3" max="3" width="21.21875" style="11" customWidth="1"/>
    <col min="4" max="16384" width="9.109375" style="11"/>
  </cols>
  <sheetData>
    <row r="1" spans="1:3" s="5" customFormat="1" ht="13.2" customHeight="1" x14ac:dyDescent="0.3">
      <c r="A1" s="2"/>
      <c r="B1" s="26" t="s">
        <v>210</v>
      </c>
      <c r="C1" s="4"/>
    </row>
    <row r="2" spans="1:3" s="5" customFormat="1" x14ac:dyDescent="0.3">
      <c r="A2" s="6"/>
      <c r="B2" s="7" t="s">
        <v>211</v>
      </c>
      <c r="C2" s="4"/>
    </row>
    <row r="3" spans="1:3" s="5" customFormat="1" x14ac:dyDescent="0.3">
      <c r="A3" s="8"/>
      <c r="B3" s="3" t="s">
        <v>207</v>
      </c>
      <c r="C3" s="4"/>
    </row>
    <row r="4" spans="1:3" s="5" customFormat="1" x14ac:dyDescent="0.3">
      <c r="A4" s="9"/>
      <c r="B4" s="3" t="s">
        <v>212</v>
      </c>
      <c r="C4" s="4"/>
    </row>
    <row r="5" spans="1:3" s="5" customFormat="1" x14ac:dyDescent="0.3">
      <c r="A5" s="56" t="s">
        <v>222</v>
      </c>
      <c r="B5" s="56"/>
      <c r="C5" s="56"/>
    </row>
    <row r="6" spans="1:3" s="10" customFormat="1" ht="20.399999999999999" customHeight="1" x14ac:dyDescent="0.3">
      <c r="A6" s="44" t="s">
        <v>218</v>
      </c>
      <c r="B6" s="46"/>
      <c r="C6" s="25" t="s">
        <v>214</v>
      </c>
    </row>
    <row r="7" spans="1:3" ht="19.95" customHeight="1" x14ac:dyDescent="0.3">
      <c r="A7" s="57" t="s">
        <v>227</v>
      </c>
      <c r="B7" s="58"/>
      <c r="C7" s="38">
        <f>146957.06+9748.23+7585.44+1130.57+6217.2+11270.52</f>
        <v>182909.02000000002</v>
      </c>
    </row>
    <row r="8" spans="1:3" ht="19.95" customHeight="1" x14ac:dyDescent="0.3">
      <c r="A8" s="58" t="s">
        <v>219</v>
      </c>
      <c r="B8" s="59"/>
      <c r="C8" s="38">
        <f>22373.93+1608.46+1251.6+186.54+1025.82+1859.63</f>
        <v>28305.98</v>
      </c>
    </row>
    <row r="9" spans="1:3" ht="19.95" customHeight="1" x14ac:dyDescent="0.3">
      <c r="A9" s="54" t="s">
        <v>220</v>
      </c>
      <c r="B9" s="55"/>
      <c r="C9" s="38">
        <f>3621.81+346.54+87.42+35.87+388.4</f>
        <v>4480.04</v>
      </c>
    </row>
    <row r="10" spans="1:3" s="33" customFormat="1" ht="19.95" customHeight="1" x14ac:dyDescent="0.3">
      <c r="A10" s="50" t="s">
        <v>221</v>
      </c>
      <c r="B10" s="51"/>
      <c r="C10" s="39">
        <v>388</v>
      </c>
    </row>
    <row r="11" spans="1:3" ht="16.8" customHeight="1" x14ac:dyDescent="0.3">
      <c r="A11" s="52" t="s">
        <v>217</v>
      </c>
      <c r="B11" s="53"/>
      <c r="C11" s="24">
        <f>SUM(C7:C10)</f>
        <v>216083.04000000004</v>
      </c>
    </row>
    <row r="12" spans="1:3" ht="19.95" customHeight="1" x14ac:dyDescent="0.3"/>
    <row r="13" spans="1:3" ht="19.95" customHeight="1" x14ac:dyDescent="0.3">
      <c r="A13" s="16"/>
    </row>
    <row r="14" spans="1:3" s="16" customFormat="1" ht="19.95" customHeight="1" x14ac:dyDescent="0.3">
      <c r="A14" s="16" t="s">
        <v>238</v>
      </c>
      <c r="C14" s="16" t="s">
        <v>225</v>
      </c>
    </row>
    <row r="15" spans="1:3" s="16" customFormat="1" ht="19.95" customHeight="1" x14ac:dyDescent="0.3">
      <c r="C15" s="21" t="s">
        <v>224</v>
      </c>
    </row>
    <row r="16" spans="1:3" ht="19.95" customHeight="1" x14ac:dyDescent="0.3"/>
  </sheetData>
  <mergeCells count="7">
    <mergeCell ref="A10:B10"/>
    <mergeCell ref="A11:B11"/>
    <mergeCell ref="A9:B9"/>
    <mergeCell ref="A5:C5"/>
    <mergeCell ref="A6:B6"/>
    <mergeCell ref="A7:B7"/>
    <mergeCell ref="A8:B8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ciris</vt:lpstr>
      <vt:lpstr>ciris (2)</vt:lpstr>
      <vt:lpstr>Kategorija I</vt:lpstr>
      <vt:lpstr>Kategorija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Andrijana</dc:creator>
  <cp:lastModifiedBy>Korisnik</cp:lastModifiedBy>
  <cp:lastPrinted>2025-07-09T08:55:43Z</cp:lastPrinted>
  <dcterms:created xsi:type="dcterms:W3CDTF">2024-07-04T08:38:42Z</dcterms:created>
  <dcterms:modified xsi:type="dcterms:W3CDTF">2025-10-17T08:22:35Z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20.2.3.0</vt:lpwstr>
  </property>
</Properties>
</file>