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showInkAnnotation="0"/>
  <mc:AlternateContent xmlns:mc="http://schemas.openxmlformats.org/markup-compatibility/2006">
    <mc:Choice Requires="x15">
      <x15ac:absPath xmlns:x15ac="http://schemas.microsoft.com/office/spreadsheetml/2010/11/ac" url="C:\Users\Korisnik\Documents\BOŽANA\FINANCIJSKI IZVJEŠTAJI\2025\IV KVARTAL\"/>
    </mc:Choice>
  </mc:AlternateContent>
  <xr:revisionPtr revIDLastSave="0" documentId="13_ncr:1_{2D0F2008-7CB1-43BE-B61D-888108D04297}" xr6:coauthVersionLast="45" xr6:coauthVersionMax="45"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F325" i="9"/>
  <c r="H324" i="9"/>
  <c r="G324" i="9"/>
  <c r="F324" i="9"/>
  <c r="H323" i="9"/>
  <c r="E323" i="9" s="1"/>
  <c r="B323" i="9" s="1"/>
  <c r="G323" i="9"/>
  <c r="F323" i="9"/>
  <c r="H322" i="9"/>
  <c r="G322" i="9"/>
  <c r="F322" i="9"/>
  <c r="H321" i="9"/>
  <c r="G321" i="9"/>
  <c r="E321" i="9" s="1"/>
  <c r="F321" i="9"/>
  <c r="H320" i="9"/>
  <c r="G320" i="9"/>
  <c r="F320" i="9"/>
  <c r="H319" i="9"/>
  <c r="G319" i="9"/>
  <c r="F319" i="9"/>
  <c r="H318" i="9"/>
  <c r="G318" i="9"/>
  <c r="F318" i="9"/>
  <c r="E318" i="9"/>
  <c r="B318" i="9" s="1"/>
  <c r="H317" i="9"/>
  <c r="G317" i="9"/>
  <c r="E317" i="9" s="1"/>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B290" i="9" s="1"/>
  <c r="L290" i="9"/>
  <c r="E290" i="9"/>
  <c r="M289" i="9"/>
  <c r="L289" i="9"/>
  <c r="F289" i="9" s="1"/>
  <c r="E289" i="9"/>
  <c r="B289" i="9" s="1"/>
  <c r="M288" i="9"/>
  <c r="L288" i="9"/>
  <c r="F288" i="9"/>
  <c r="B288" i="9" s="1"/>
  <c r="E288" i="9"/>
  <c r="M287" i="9"/>
  <c r="L287" i="9"/>
  <c r="F287" i="9" s="1"/>
  <c r="E287" i="9"/>
  <c r="M286" i="9"/>
  <c r="F286" i="9" s="1"/>
  <c r="B286" i="9" s="1"/>
  <c r="L286" i="9"/>
  <c r="E286" i="9"/>
  <c r="M285" i="9"/>
  <c r="L285" i="9"/>
  <c r="F285" i="9" s="1"/>
  <c r="E285" i="9"/>
  <c r="B285" i="9" s="1"/>
  <c r="M284" i="9"/>
  <c r="L284" i="9"/>
  <c r="F284" i="9"/>
  <c r="B284" i="9" s="1"/>
  <c r="E284" i="9"/>
  <c r="M283" i="9"/>
  <c r="L283" i="9"/>
  <c r="F283" i="9" s="1"/>
  <c r="E283" i="9"/>
  <c r="B283" i="9" s="1"/>
  <c r="M282" i="9"/>
  <c r="F282" i="9" s="1"/>
  <c r="B282" i="9" s="1"/>
  <c r="L282" i="9"/>
  <c r="E282" i="9"/>
  <c r="M281" i="9"/>
  <c r="L281" i="9"/>
  <c r="F281" i="9" s="1"/>
  <c r="E281" i="9"/>
  <c r="B281" i="9" s="1"/>
  <c r="M280" i="9"/>
  <c r="L280" i="9"/>
  <c r="F280" i="9"/>
  <c r="B280" i="9" s="1"/>
  <c r="E280" i="9"/>
  <c r="M279" i="9"/>
  <c r="L279" i="9"/>
  <c r="F279" i="9" s="1"/>
  <c r="E279" i="9"/>
  <c r="M278" i="9"/>
  <c r="F278" i="9" s="1"/>
  <c r="B278" i="9" s="1"/>
  <c r="L278" i="9"/>
  <c r="E278" i="9"/>
  <c r="M277" i="9"/>
  <c r="L277" i="9"/>
  <c r="F277" i="9" s="1"/>
  <c r="E277" i="9"/>
  <c r="B277" i="9" s="1"/>
  <c r="M276" i="9"/>
  <c r="L276" i="9"/>
  <c r="F276" i="9"/>
  <c r="B276" i="9" s="1"/>
  <c r="E276" i="9"/>
  <c r="M275" i="9"/>
  <c r="L275" i="9"/>
  <c r="F275" i="9" s="1"/>
  <c r="E275" i="9"/>
  <c r="B275" i="9" s="1"/>
  <c r="M274" i="9"/>
  <c r="F274" i="9" s="1"/>
  <c r="B274" i="9" s="1"/>
  <c r="L274" i="9"/>
  <c r="E274" i="9"/>
  <c r="M273" i="9"/>
  <c r="L273" i="9"/>
  <c r="F273" i="9" s="1"/>
  <c r="E273" i="9"/>
  <c r="B273" i="9" s="1"/>
  <c r="M272" i="9"/>
  <c r="L272" i="9"/>
  <c r="F272" i="9"/>
  <c r="B272" i="9" s="1"/>
  <c r="E272" i="9"/>
  <c r="M271" i="9"/>
  <c r="L271" i="9"/>
  <c r="F271" i="9" s="1"/>
  <c r="E271" i="9"/>
  <c r="M270" i="9"/>
  <c r="F270" i="9" s="1"/>
  <c r="B270" i="9" s="1"/>
  <c r="L270" i="9"/>
  <c r="E270" i="9"/>
  <c r="M269" i="9"/>
  <c r="L269" i="9"/>
  <c r="F269" i="9" s="1"/>
  <c r="E269" i="9"/>
  <c r="B269" i="9" s="1"/>
  <c r="M268" i="9"/>
  <c r="L268" i="9"/>
  <c r="F268" i="9"/>
  <c r="B268" i="9" s="1"/>
  <c r="E268" i="9"/>
  <c r="M267" i="9"/>
  <c r="L267" i="9"/>
  <c r="F267" i="9" s="1"/>
  <c r="E267" i="9"/>
  <c r="B267" i="9" s="1"/>
  <c r="M266" i="9"/>
  <c r="F266" i="9" s="1"/>
  <c r="B266" i="9" s="1"/>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c r="B260" i="9" s="1"/>
  <c r="E260" i="9"/>
  <c r="M259" i="9"/>
  <c r="L259" i="9"/>
  <c r="F259" i="9" s="1"/>
  <c r="E259" i="9"/>
  <c r="B259" i="9" s="1"/>
  <c r="M258" i="9"/>
  <c r="F258" i="9" s="1"/>
  <c r="B258" i="9" s="1"/>
  <c r="L258" i="9"/>
  <c r="E258" i="9"/>
  <c r="M257" i="9"/>
  <c r="L257" i="9"/>
  <c r="F257" i="9" s="1"/>
  <c r="E257" i="9"/>
  <c r="B257" i="9" s="1"/>
  <c r="M256" i="9"/>
  <c r="L256" i="9"/>
  <c r="F256" i="9"/>
  <c r="B256" i="9" s="1"/>
  <c r="E256" i="9"/>
  <c r="M255" i="9"/>
  <c r="L255" i="9"/>
  <c r="F255" i="9" s="1"/>
  <c r="E255" i="9"/>
  <c r="M254" i="9"/>
  <c r="F254" i="9" s="1"/>
  <c r="B254" i="9" s="1"/>
  <c r="L254" i="9"/>
  <c r="E254" i="9"/>
  <c r="M253" i="9"/>
  <c r="L253" i="9"/>
  <c r="F253" i="9" s="1"/>
  <c r="E253" i="9"/>
  <c r="B253" i="9" s="1"/>
  <c r="M252" i="9"/>
  <c r="L252" i="9"/>
  <c r="F252" i="9"/>
  <c r="B252" i="9" s="1"/>
  <c r="E252" i="9"/>
  <c r="M251" i="9"/>
  <c r="L251" i="9"/>
  <c r="F251" i="9" s="1"/>
  <c r="E251" i="9"/>
  <c r="B251" i="9" s="1"/>
  <c r="M250" i="9"/>
  <c r="L250" i="9"/>
  <c r="E250" i="9"/>
  <c r="M249" i="9"/>
  <c r="L249" i="9"/>
  <c r="E249" i="9"/>
  <c r="M248" i="9"/>
  <c r="L248" i="9"/>
  <c r="F248" i="9"/>
  <c r="E248" i="9"/>
  <c r="B248" i="9" s="1"/>
  <c r="M247" i="9"/>
  <c r="L247" i="9"/>
  <c r="F247" i="9"/>
  <c r="E247" i="9"/>
  <c r="B247" i="9" s="1"/>
  <c r="M246" i="9"/>
  <c r="L246" i="9"/>
  <c r="E246" i="9"/>
  <c r="M245" i="9"/>
  <c r="L245" i="9"/>
  <c r="E245" i="9"/>
  <c r="M244" i="9"/>
  <c r="F244" i="9" s="1"/>
  <c r="L244" i="9"/>
  <c r="E244" i="9"/>
  <c r="M243" i="9"/>
  <c r="F243" i="9" s="1"/>
  <c r="L243" i="9"/>
  <c r="E243" i="9"/>
  <c r="M242" i="9"/>
  <c r="L242" i="9"/>
  <c r="E242" i="9"/>
  <c r="M241" i="9"/>
  <c r="L241" i="9"/>
  <c r="E241" i="9"/>
  <c r="M240" i="9"/>
  <c r="F240" i="9" s="1"/>
  <c r="L240" i="9"/>
  <c r="E240" i="9"/>
  <c r="M239" i="9"/>
  <c r="F239" i="9" s="1"/>
  <c r="B239" i="9" s="1"/>
  <c r="L239" i="9"/>
  <c r="E239" i="9"/>
  <c r="M238" i="9"/>
  <c r="L238" i="9"/>
  <c r="E238" i="9"/>
  <c r="M237" i="9"/>
  <c r="L237" i="9"/>
  <c r="E237" i="9"/>
  <c r="M236" i="9"/>
  <c r="L236" i="9"/>
  <c r="E236" i="9"/>
  <c r="M235" i="9"/>
  <c r="L235" i="9"/>
  <c r="F235" i="9"/>
  <c r="B235" i="9" s="1"/>
  <c r="E235" i="9"/>
  <c r="M234" i="9"/>
  <c r="L234" i="9"/>
  <c r="E234" i="9"/>
  <c r="M233" i="9"/>
  <c r="L233" i="9"/>
  <c r="E233" i="9"/>
  <c r="M232" i="9"/>
  <c r="L232" i="9"/>
  <c r="F232" i="9"/>
  <c r="E232" i="9"/>
  <c r="B232" i="9" s="1"/>
  <c r="M231" i="9"/>
  <c r="L231" i="9"/>
  <c r="F231" i="9"/>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H167" i="9"/>
  <c r="G167" i="9"/>
  <c r="F167" i="9"/>
  <c r="H166" i="9"/>
  <c r="E166" i="9" s="1"/>
  <c r="G166" i="9"/>
  <c r="F166" i="9"/>
  <c r="B166" i="9"/>
  <c r="H165" i="9"/>
  <c r="G165" i="9"/>
  <c r="F165" i="9"/>
  <c r="E165" i="9"/>
  <c r="B165" i="9" s="1"/>
  <c r="H164" i="9"/>
  <c r="G164" i="9"/>
  <c r="E164" i="9" s="1"/>
  <c r="F164" i="9"/>
  <c r="H163" i="9"/>
  <c r="G163" i="9"/>
  <c r="F163" i="9"/>
  <c r="H162" i="9"/>
  <c r="G162" i="9"/>
  <c r="E162" i="9" s="1"/>
  <c r="B162" i="9" s="1"/>
  <c r="F162" i="9"/>
  <c r="H161" i="9"/>
  <c r="G161" i="9"/>
  <c r="F161" i="9"/>
  <c r="E161" i="9"/>
  <c r="B161" i="9" s="1"/>
  <c r="H160" i="9"/>
  <c r="G160" i="9"/>
  <c r="F160" i="9"/>
  <c r="E160" i="9"/>
  <c r="H159" i="9"/>
  <c r="G159" i="9"/>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E81" i="9" s="1"/>
  <c r="B81" i="9" s="1"/>
  <c r="G81" i="9"/>
  <c r="F81" i="9"/>
  <c r="H80" i="9"/>
  <c r="E80" i="9" s="1"/>
  <c r="G80" i="9"/>
  <c r="F80" i="9"/>
  <c r="H79" i="9"/>
  <c r="G79" i="9"/>
  <c r="E79" i="9" s="1"/>
  <c r="B79" i="9" s="1"/>
  <c r="F79" i="9"/>
  <c r="H78" i="9"/>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H65" i="9"/>
  <c r="G65" i="9"/>
  <c r="F65" i="9"/>
  <c r="E65" i="9"/>
  <c r="B65" i="9" s="1"/>
  <c r="H64" i="9"/>
  <c r="G64" i="9"/>
  <c r="F64" i="9"/>
  <c r="E64" i="9"/>
  <c r="H63" i="9"/>
  <c r="G63" i="9"/>
  <c r="E63" i="9" s="1"/>
  <c r="B63" i="9" s="1"/>
  <c r="F63" i="9"/>
  <c r="H62" i="9"/>
  <c r="G62" i="9"/>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B40" i="9" s="1"/>
  <c r="F40" i="9"/>
  <c r="H39" i="9"/>
  <c r="G39" i="9"/>
  <c r="E39" i="9" s="1"/>
  <c r="B39" i="9" s="1"/>
  <c r="F39" i="9"/>
  <c r="H38" i="9"/>
  <c r="E38" i="9" s="1"/>
  <c r="G38" i="9"/>
  <c r="F38" i="9"/>
  <c r="B38" i="9"/>
  <c r="H37" i="9"/>
  <c r="G37" i="9"/>
  <c r="F37" i="9"/>
  <c r="H36" i="9"/>
  <c r="G36" i="9"/>
  <c r="F36" i="9"/>
  <c r="H35" i="9"/>
  <c r="G35" i="9"/>
  <c r="F35" i="9"/>
  <c r="H34" i="9"/>
  <c r="G34" i="9"/>
  <c r="F34" i="9"/>
  <c r="H33" i="9"/>
  <c r="G33" i="9"/>
  <c r="F33" i="9"/>
  <c r="E33" i="9"/>
  <c r="B33" i="9" s="1"/>
  <c r="H32" i="9"/>
  <c r="G32" i="9"/>
  <c r="F32" i="9"/>
  <c r="E32" i="9"/>
  <c r="H31" i="9"/>
  <c r="G31" i="9"/>
  <c r="F31" i="9"/>
  <c r="H30" i="9"/>
  <c r="G30" i="9"/>
  <c r="E30" i="9" s="1"/>
  <c r="B30" i="9" s="1"/>
  <c r="F30" i="9"/>
  <c r="H29" i="9"/>
  <c r="G29" i="9"/>
  <c r="E29" i="9" s="1"/>
  <c r="B29" i="9" s="1"/>
  <c r="F29" i="9"/>
  <c r="H28" i="9"/>
  <c r="G28" i="9"/>
  <c r="F28" i="9"/>
  <c r="E28" i="9"/>
  <c r="B28" i="9" s="1"/>
  <c r="H27" i="9"/>
  <c r="G27" i="9"/>
  <c r="F27" i="9"/>
  <c r="E27" i="9"/>
  <c r="H26" i="9"/>
  <c r="G26" i="9"/>
  <c r="F26" i="9"/>
  <c r="H25" i="9"/>
  <c r="G25" i="9"/>
  <c r="F25" i="9"/>
  <c r="F24" i="9"/>
  <c r="F4" i="9"/>
  <c r="O3" i="9"/>
  <c r="G296" i="9" s="1"/>
  <c r="E296" i="9" s="1"/>
  <c r="I3" i="9"/>
  <c r="G175" i="9" s="1"/>
  <c r="E175" i="9" s="1"/>
  <c r="B175" i="9" s="1"/>
  <c r="H3" i="9"/>
  <c r="G3" i="9"/>
  <c r="D104" i="8"/>
  <c r="I41" i="3" s="1"/>
  <c r="D97" i="8"/>
  <c r="D92" i="8"/>
  <c r="C1669" i="1" s="1"/>
  <c r="H1669" i="1" s="1"/>
  <c r="D87" i="8"/>
  <c r="D82" i="8"/>
  <c r="D77" i="8"/>
  <c r="D72" i="8"/>
  <c r="D67" i="8"/>
  <c r="D62" i="8"/>
  <c r="D57" i="8"/>
  <c r="C1634" i="1" s="1"/>
  <c r="H1634" i="1" s="1"/>
  <c r="D52" i="8"/>
  <c r="C1629" i="1" s="1"/>
  <c r="D46" i="8"/>
  <c r="D37" i="8"/>
  <c r="D27" i="8"/>
  <c r="D25" i="8" s="1"/>
  <c r="C1602" i="1" s="1"/>
  <c r="H1602" i="1" s="1"/>
  <c r="D18" i="8"/>
  <c r="D8" i="8"/>
  <c r="D6" i="8" s="1"/>
  <c r="C1583" i="1" s="1"/>
  <c r="G1583" i="1" s="1"/>
  <c r="E44" i="7"/>
  <c r="I36" i="3" s="1"/>
  <c r="D44" i="7"/>
  <c r="E39" i="7"/>
  <c r="D39" i="7"/>
  <c r="D38" i="7" s="1"/>
  <c r="H35" i="3" s="1"/>
  <c r="E38" i="7"/>
  <c r="I35" i="3" s="1"/>
  <c r="E30" i="7"/>
  <c r="D30" i="7"/>
  <c r="E23" i="7"/>
  <c r="E22" i="7" s="1"/>
  <c r="I34" i="3" s="1"/>
  <c r="D23" i="7"/>
  <c r="D22" i="7"/>
  <c r="E14" i="7"/>
  <c r="D14" i="7"/>
  <c r="E7" i="7"/>
  <c r="D7" i="7"/>
  <c r="D6" i="7" s="1"/>
  <c r="E6" i="7"/>
  <c r="E5" i="7" s="1"/>
  <c r="I33" i="3"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C423" i="1" s="1"/>
  <c r="H423" i="1" s="1"/>
  <c r="E427" i="4"/>
  <c r="F427" i="4" s="1"/>
  <c r="D427" i="4"/>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E230" i="4" s="1"/>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E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C1683" i="1"/>
  <c r="H1683" i="1" s="1"/>
  <c r="C1682" i="1"/>
  <c r="C1680" i="1"/>
  <c r="H1680" i="1" s="1"/>
  <c r="C1679" i="1"/>
  <c r="H1678" i="1"/>
  <c r="C1678" i="1"/>
  <c r="G1678" i="1" s="1"/>
  <c r="H1677" i="1"/>
  <c r="G1677" i="1"/>
  <c r="C1677" i="1"/>
  <c r="C1676" i="1"/>
  <c r="G1675" i="1"/>
  <c r="C1675" i="1"/>
  <c r="H1675" i="1" s="1"/>
  <c r="C1674" i="1"/>
  <c r="C1673" i="1"/>
  <c r="H1673" i="1" s="1"/>
  <c r="C1672" i="1"/>
  <c r="H1672" i="1" s="1"/>
  <c r="C1671" i="1"/>
  <c r="C1670" i="1"/>
  <c r="G1670" i="1" s="1"/>
  <c r="C1668" i="1"/>
  <c r="G1667" i="1"/>
  <c r="C1667" i="1"/>
  <c r="H1667" i="1" s="1"/>
  <c r="C1666" i="1"/>
  <c r="H1665" i="1"/>
  <c r="G1665" i="1"/>
  <c r="C1665" i="1"/>
  <c r="H1664" i="1"/>
  <c r="G1664" i="1"/>
  <c r="C1664" i="1"/>
  <c r="C1663" i="1"/>
  <c r="H1662" i="1"/>
  <c r="C1662" i="1"/>
  <c r="G1662" i="1" s="1"/>
  <c r="H1661" i="1"/>
  <c r="G1661" i="1"/>
  <c r="C1661" i="1"/>
  <c r="C1660" i="1"/>
  <c r="G1659" i="1"/>
  <c r="C1659" i="1"/>
  <c r="H1659" i="1" s="1"/>
  <c r="C1658" i="1"/>
  <c r="C1657" i="1"/>
  <c r="H1657" i="1" s="1"/>
  <c r="C1656" i="1"/>
  <c r="H1656" i="1" s="1"/>
  <c r="C1655" i="1"/>
  <c r="C1654" i="1"/>
  <c r="G1654" i="1" s="1"/>
  <c r="H1653" i="1"/>
  <c r="G1653" i="1"/>
  <c r="C1653" i="1"/>
  <c r="C1652" i="1"/>
  <c r="G1651" i="1"/>
  <c r="C1651" i="1"/>
  <c r="H1651" i="1" s="1"/>
  <c r="G1650" i="1"/>
  <c r="C1650" i="1"/>
  <c r="H1650" i="1" s="1"/>
  <c r="C1649" i="1"/>
  <c r="H1648" i="1"/>
  <c r="G1648" i="1"/>
  <c r="C1648" i="1"/>
  <c r="H1647" i="1"/>
  <c r="G1647" i="1"/>
  <c r="C1647" i="1"/>
  <c r="G1646" i="1"/>
  <c r="C1646" i="1"/>
  <c r="H1646" i="1" s="1"/>
  <c r="C1645" i="1"/>
  <c r="H1644" i="1"/>
  <c r="G1644" i="1"/>
  <c r="C1644" i="1"/>
  <c r="H1643" i="1"/>
  <c r="G1643" i="1"/>
  <c r="C1643" i="1"/>
  <c r="G1642" i="1"/>
  <c r="C1642" i="1"/>
  <c r="H1642" i="1" s="1"/>
  <c r="C1641" i="1"/>
  <c r="C1640" i="1"/>
  <c r="H1640" i="1" s="1"/>
  <c r="C1639" i="1"/>
  <c r="H1639" i="1" s="1"/>
  <c r="C1638" i="1"/>
  <c r="C1637" i="1"/>
  <c r="C1636" i="1"/>
  <c r="H1636" i="1" s="1"/>
  <c r="C1635" i="1"/>
  <c r="H1635" i="1" s="1"/>
  <c r="C1633" i="1"/>
  <c r="C1632" i="1"/>
  <c r="H1632" i="1" s="1"/>
  <c r="C1631" i="1"/>
  <c r="H1631" i="1" s="1"/>
  <c r="C1630" i="1"/>
  <c r="H1630" i="1" s="1"/>
  <c r="H1627" i="1"/>
  <c r="G1627" i="1"/>
  <c r="C1627" i="1"/>
  <c r="G1626" i="1"/>
  <c r="C1626" i="1"/>
  <c r="H1626" i="1" s="1"/>
  <c r="C1625" i="1"/>
  <c r="H1624" i="1"/>
  <c r="G1624" i="1"/>
  <c r="C1624" i="1"/>
  <c r="H1623" i="1"/>
  <c r="G1623" i="1"/>
  <c r="C1623" i="1"/>
  <c r="H1620" i="1"/>
  <c r="C1620" i="1"/>
  <c r="G1620" i="1" s="1"/>
  <c r="H1619" i="1"/>
  <c r="G1619" i="1"/>
  <c r="C1619" i="1"/>
  <c r="G1618" i="1"/>
  <c r="C1618" i="1"/>
  <c r="H1618" i="1" s="1"/>
  <c r="C1617" i="1"/>
  <c r="H1616" i="1"/>
  <c r="G1616" i="1"/>
  <c r="C1616" i="1"/>
  <c r="H1615" i="1"/>
  <c r="G1615" i="1"/>
  <c r="C1615" i="1"/>
  <c r="C1614" i="1"/>
  <c r="C1613" i="1"/>
  <c r="C1612" i="1"/>
  <c r="H1612" i="1" s="1"/>
  <c r="H1611" i="1"/>
  <c r="C1611" i="1"/>
  <c r="G1611" i="1" s="1"/>
  <c r="C1610" i="1"/>
  <c r="H1610" i="1" s="1"/>
  <c r="C1609" i="1"/>
  <c r="C1608" i="1"/>
  <c r="H1608" i="1" s="1"/>
  <c r="C1607" i="1"/>
  <c r="H1607" i="1" s="1"/>
  <c r="C1606" i="1"/>
  <c r="H1606" i="1" s="1"/>
  <c r="C1605" i="1"/>
  <c r="C1603" i="1"/>
  <c r="H1603" i="1" s="1"/>
  <c r="C1601" i="1"/>
  <c r="H1600" i="1"/>
  <c r="G1600" i="1"/>
  <c r="C1600" i="1"/>
  <c r="H1599" i="1"/>
  <c r="G1599" i="1"/>
  <c r="C1599" i="1"/>
  <c r="C1598" i="1"/>
  <c r="C1597" i="1"/>
  <c r="H1596" i="1"/>
  <c r="G1596" i="1"/>
  <c r="C1596" i="1"/>
  <c r="H1595" i="1"/>
  <c r="G1595" i="1"/>
  <c r="C1595" i="1"/>
  <c r="C1594" i="1"/>
  <c r="H1594" i="1" s="1"/>
  <c r="C1593" i="1"/>
  <c r="H1592" i="1"/>
  <c r="C1592" i="1"/>
  <c r="G1592" i="1" s="1"/>
  <c r="C1591" i="1"/>
  <c r="H1591" i="1" s="1"/>
  <c r="G1590" i="1"/>
  <c r="C1590" i="1"/>
  <c r="H1590" i="1" s="1"/>
  <c r="C1589" i="1"/>
  <c r="H1588" i="1"/>
  <c r="C1588" i="1"/>
  <c r="G1588" i="1" s="1"/>
  <c r="H1587" i="1"/>
  <c r="C1587" i="1"/>
  <c r="G1587" i="1" s="1"/>
  <c r="C1586" i="1"/>
  <c r="H1586" i="1" s="1"/>
  <c r="C1585" i="1"/>
  <c r="C1584" i="1"/>
  <c r="H1584" i="1" s="1"/>
  <c r="C1582" i="1"/>
  <c r="H1581" i="1"/>
  <c r="G1581" i="1"/>
  <c r="D1581" i="1"/>
  <c r="J1581" i="1" s="1"/>
  <c r="C1581" i="1"/>
  <c r="D1580" i="1"/>
  <c r="C1580" i="1"/>
  <c r="H1579" i="1"/>
  <c r="G1579" i="1"/>
  <c r="D1579" i="1"/>
  <c r="J1579" i="1" s="1"/>
  <c r="C1579" i="1"/>
  <c r="D1578" i="1"/>
  <c r="C1578" i="1"/>
  <c r="D1577" i="1"/>
  <c r="C1577" i="1"/>
  <c r="H1576" i="1"/>
  <c r="G1576" i="1"/>
  <c r="I1576" i="1" s="1"/>
  <c r="D1576" i="1"/>
  <c r="J1576" i="1" s="1"/>
  <c r="C1576" i="1"/>
  <c r="D1575" i="1"/>
  <c r="C1575" i="1"/>
  <c r="J1575" i="1" s="1"/>
  <c r="H1574" i="1"/>
  <c r="G1574" i="1"/>
  <c r="I1574" i="1" s="1"/>
  <c r="D1574" i="1"/>
  <c r="J1574" i="1" s="1"/>
  <c r="C1574" i="1"/>
  <c r="D1573" i="1"/>
  <c r="C1573" i="1"/>
  <c r="J1573" i="1" s="1"/>
  <c r="D1572" i="1"/>
  <c r="C1572" i="1"/>
  <c r="D1571" i="1"/>
  <c r="C1571" i="1"/>
  <c r="H1570" i="1"/>
  <c r="G1570" i="1"/>
  <c r="I1570" i="1" s="1"/>
  <c r="D1570" i="1"/>
  <c r="J1570" i="1" s="1"/>
  <c r="C1570" i="1"/>
  <c r="D1569" i="1"/>
  <c r="C1569" i="1"/>
  <c r="J1569" i="1" s="1"/>
  <c r="H1568" i="1"/>
  <c r="G1568" i="1"/>
  <c r="I1568" i="1" s="1"/>
  <c r="D1568" i="1"/>
  <c r="J1568" i="1" s="1"/>
  <c r="C1568" i="1"/>
  <c r="D1567" i="1"/>
  <c r="C1567" i="1"/>
  <c r="J1567" i="1" s="1"/>
  <c r="H1566" i="1"/>
  <c r="G1566" i="1"/>
  <c r="I1566" i="1" s="1"/>
  <c r="D1566" i="1"/>
  <c r="J1566" i="1" s="1"/>
  <c r="C1566" i="1"/>
  <c r="D1565" i="1"/>
  <c r="J1565" i="1" s="1"/>
  <c r="C1565" i="1"/>
  <c r="H1564" i="1"/>
  <c r="G1564" i="1"/>
  <c r="I1564" i="1" s="1"/>
  <c r="D1564" i="1"/>
  <c r="J1564" i="1" s="1"/>
  <c r="C1564" i="1"/>
  <c r="H1563" i="1"/>
  <c r="G1563" i="1"/>
  <c r="D1563" i="1"/>
  <c r="C1563" i="1"/>
  <c r="D1562" i="1"/>
  <c r="J1562" i="1" s="1"/>
  <c r="C1562" i="1"/>
  <c r="H1561" i="1"/>
  <c r="G1561" i="1"/>
  <c r="I1561" i="1" s="1"/>
  <c r="D1561" i="1"/>
  <c r="J1561" i="1" s="1"/>
  <c r="C1561" i="1"/>
  <c r="D1560" i="1"/>
  <c r="J1560" i="1" s="1"/>
  <c r="C1560" i="1"/>
  <c r="H1559" i="1"/>
  <c r="G1559" i="1"/>
  <c r="I1559" i="1" s="1"/>
  <c r="D1559" i="1"/>
  <c r="J1559" i="1" s="1"/>
  <c r="C1559" i="1"/>
  <c r="D1558" i="1"/>
  <c r="J1558" i="1" s="1"/>
  <c r="C1558" i="1"/>
  <c r="H1557" i="1"/>
  <c r="G1557" i="1"/>
  <c r="I1557" i="1" s="1"/>
  <c r="D1557" i="1"/>
  <c r="J1557" i="1" s="1"/>
  <c r="C1557" i="1"/>
  <c r="H1556" i="1"/>
  <c r="G1556" i="1"/>
  <c r="D1556" i="1"/>
  <c r="C1556" i="1"/>
  <c r="H1555" i="1"/>
  <c r="G1555" i="1"/>
  <c r="D1555" i="1"/>
  <c r="C1555" i="1"/>
  <c r="I1554" i="1"/>
  <c r="H1554" i="1"/>
  <c r="D1554" i="1"/>
  <c r="C1554" i="1"/>
  <c r="G1554" i="1" s="1"/>
  <c r="J1553" i="1"/>
  <c r="H1553" i="1"/>
  <c r="D1553" i="1"/>
  <c r="G1553" i="1" s="1"/>
  <c r="I1553" i="1" s="1"/>
  <c r="C1553" i="1"/>
  <c r="D1552" i="1"/>
  <c r="C1552" i="1"/>
  <c r="G1551" i="1"/>
  <c r="D1551" i="1"/>
  <c r="J1551" i="1" s="1"/>
  <c r="C1551" i="1"/>
  <c r="I1550" i="1"/>
  <c r="H1550" i="1"/>
  <c r="D1550" i="1"/>
  <c r="C1550" i="1"/>
  <c r="G1550" i="1" s="1"/>
  <c r="J1549" i="1"/>
  <c r="H1549" i="1"/>
  <c r="D1549" i="1"/>
  <c r="G1549" i="1" s="1"/>
  <c r="I1549" i="1" s="1"/>
  <c r="C1549" i="1"/>
  <c r="D1548" i="1"/>
  <c r="C1548" i="1"/>
  <c r="H1548" i="1" s="1"/>
  <c r="D1547" i="1"/>
  <c r="C1547" i="1"/>
  <c r="J1547" i="1" s="1"/>
  <c r="H1546" i="1"/>
  <c r="G1546" i="1"/>
  <c r="I1546" i="1" s="1"/>
  <c r="D1546" i="1"/>
  <c r="C1546" i="1"/>
  <c r="J1546" i="1" s="1"/>
  <c r="I1545" i="1"/>
  <c r="G1545" i="1"/>
  <c r="D1545" i="1"/>
  <c r="C1545" i="1"/>
  <c r="H1545" i="1" s="1"/>
  <c r="D1544" i="1"/>
  <c r="C1544" i="1"/>
  <c r="D1543" i="1"/>
  <c r="C1543" i="1"/>
  <c r="H1542" i="1"/>
  <c r="D1542" i="1"/>
  <c r="G1542" i="1" s="1"/>
  <c r="I1542" i="1" s="1"/>
  <c r="C1542" i="1"/>
  <c r="J1542" i="1" s="1"/>
  <c r="I1541" i="1"/>
  <c r="G1541" i="1"/>
  <c r="D1541" i="1"/>
  <c r="C1541" i="1"/>
  <c r="H1541" i="1" s="1"/>
  <c r="G1540" i="1"/>
  <c r="D1540" i="1"/>
  <c r="C1540" i="1"/>
  <c r="D1539" i="1"/>
  <c r="G1536" i="1"/>
  <c r="D1536" i="1"/>
  <c r="C1536" i="1"/>
  <c r="D1535" i="1"/>
  <c r="C1535" i="1"/>
  <c r="G1535" i="1" s="1"/>
  <c r="D1534" i="1"/>
  <c r="C1534" i="1"/>
  <c r="G1533" i="1"/>
  <c r="D1533" i="1"/>
  <c r="C1533" i="1"/>
  <c r="H1533" i="1" s="1"/>
  <c r="G1532" i="1"/>
  <c r="D1532" i="1"/>
  <c r="C1532" i="1"/>
  <c r="D1531" i="1"/>
  <c r="C1531" i="1"/>
  <c r="G1531" i="1" s="1"/>
  <c r="D1530" i="1"/>
  <c r="C1530" i="1"/>
  <c r="G1529" i="1"/>
  <c r="D1529" i="1"/>
  <c r="C1529" i="1"/>
  <c r="H1529" i="1" s="1"/>
  <c r="G1528" i="1"/>
  <c r="D1528" i="1"/>
  <c r="C1528" i="1"/>
  <c r="D1527" i="1"/>
  <c r="C1527" i="1"/>
  <c r="G1527" i="1" s="1"/>
  <c r="D1526" i="1"/>
  <c r="C1526" i="1"/>
  <c r="D1525" i="1"/>
  <c r="G1524" i="1"/>
  <c r="D1524" i="1"/>
  <c r="C1524" i="1"/>
  <c r="D1523" i="1"/>
  <c r="C1523" i="1"/>
  <c r="G1523" i="1" s="1"/>
  <c r="D1522" i="1"/>
  <c r="C1522" i="1"/>
  <c r="G1521" i="1"/>
  <c r="D1521" i="1"/>
  <c r="C1521" i="1"/>
  <c r="H1521" i="1" s="1"/>
  <c r="G1520" i="1"/>
  <c r="D1520" i="1"/>
  <c r="C1520" i="1"/>
  <c r="D1519" i="1"/>
  <c r="C1519" i="1"/>
  <c r="G1519" i="1" s="1"/>
  <c r="D1518" i="1"/>
  <c r="C1518" i="1"/>
  <c r="G1517" i="1"/>
  <c r="D1517" i="1"/>
  <c r="C1517" i="1"/>
  <c r="H1517" i="1" s="1"/>
  <c r="G1516" i="1"/>
  <c r="D1516" i="1"/>
  <c r="C1516" i="1"/>
  <c r="D1515" i="1"/>
  <c r="C1515" i="1"/>
  <c r="G1515" i="1" s="1"/>
  <c r="D1514" i="1"/>
  <c r="C1514" i="1"/>
  <c r="D1513" i="1"/>
  <c r="G1513" i="1" s="1"/>
  <c r="C1513" i="1"/>
  <c r="G1512" i="1"/>
  <c r="D1512" i="1"/>
  <c r="C1512" i="1"/>
  <c r="C1511" i="1"/>
  <c r="G1509" i="1"/>
  <c r="D1509" i="1"/>
  <c r="C1509" i="1"/>
  <c r="H1509" i="1" s="1"/>
  <c r="G1508" i="1"/>
  <c r="D1508" i="1"/>
  <c r="C1508" i="1"/>
  <c r="D1507" i="1"/>
  <c r="C1507" i="1"/>
  <c r="G1507" i="1" s="1"/>
  <c r="D1506" i="1"/>
  <c r="C1506" i="1"/>
  <c r="G1505" i="1"/>
  <c r="D1505" i="1"/>
  <c r="C1505" i="1"/>
  <c r="H1505" i="1" s="1"/>
  <c r="G1504" i="1"/>
  <c r="D1504" i="1"/>
  <c r="C1504" i="1"/>
  <c r="D1503" i="1"/>
  <c r="C1503" i="1"/>
  <c r="G1503" i="1" s="1"/>
  <c r="D1502" i="1"/>
  <c r="C1502" i="1"/>
  <c r="G1501" i="1"/>
  <c r="D1501" i="1"/>
  <c r="C1501" i="1"/>
  <c r="H1501" i="1" s="1"/>
  <c r="G1500" i="1"/>
  <c r="D1500" i="1"/>
  <c r="C1500" i="1"/>
  <c r="D1499" i="1"/>
  <c r="C1499" i="1"/>
  <c r="G1499" i="1" s="1"/>
  <c r="D1498" i="1"/>
  <c r="C1498" i="1"/>
  <c r="G1497" i="1"/>
  <c r="D1497" i="1"/>
  <c r="C1497" i="1"/>
  <c r="H1497" i="1" s="1"/>
  <c r="G1496" i="1"/>
  <c r="D1496" i="1"/>
  <c r="C1496" i="1"/>
  <c r="D1495" i="1"/>
  <c r="C1495" i="1"/>
  <c r="G1495" i="1" s="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H1458" i="1"/>
  <c r="D1458" i="1"/>
  <c r="C1458" i="1"/>
  <c r="G1458" i="1" s="1"/>
  <c r="D1457" i="1"/>
  <c r="C1457" i="1"/>
  <c r="G1457" i="1" s="1"/>
  <c r="D1456" i="1"/>
  <c r="C1456" i="1"/>
  <c r="G1456" i="1" s="1"/>
  <c r="H1455" i="1"/>
  <c r="D1455" i="1"/>
  <c r="C1455" i="1"/>
  <c r="G1455" i="1" s="1"/>
  <c r="H1454" i="1"/>
  <c r="D1454" i="1"/>
  <c r="C1454" i="1"/>
  <c r="G1454" i="1" s="1"/>
  <c r="D1453" i="1"/>
  <c r="C1453" i="1"/>
  <c r="G1453" i="1" s="1"/>
  <c r="D1452" i="1"/>
  <c r="C1452" i="1"/>
  <c r="G1452" i="1" s="1"/>
  <c r="H1451" i="1"/>
  <c r="D1451" i="1"/>
  <c r="C1451" i="1"/>
  <c r="G1451" i="1" s="1"/>
  <c r="H1450" i="1"/>
  <c r="D1450" i="1"/>
  <c r="C1450" i="1"/>
  <c r="G1450" i="1" s="1"/>
  <c r="D1449" i="1"/>
  <c r="C1449" i="1"/>
  <c r="G1449" i="1" s="1"/>
  <c r="D1448" i="1"/>
  <c r="C1448" i="1"/>
  <c r="G1448" i="1" s="1"/>
  <c r="H1447" i="1"/>
  <c r="D1447" i="1"/>
  <c r="C1447" i="1"/>
  <c r="G1447" i="1" s="1"/>
  <c r="H1446" i="1"/>
  <c r="D1446" i="1"/>
  <c r="C1446" i="1"/>
  <c r="G1446" i="1" s="1"/>
  <c r="D1445" i="1"/>
  <c r="C1445" i="1"/>
  <c r="G1445" i="1" s="1"/>
  <c r="D1444" i="1"/>
  <c r="C1444" i="1"/>
  <c r="G1444" i="1" s="1"/>
  <c r="H1443" i="1"/>
  <c r="D1443" i="1"/>
  <c r="C1443" i="1"/>
  <c r="G1443" i="1" s="1"/>
  <c r="H1442" i="1"/>
  <c r="D1442" i="1"/>
  <c r="C1442" i="1"/>
  <c r="G1442" i="1" s="1"/>
  <c r="D1441" i="1"/>
  <c r="C1441" i="1"/>
  <c r="G1441" i="1" s="1"/>
  <c r="D1440" i="1"/>
  <c r="C1440" i="1"/>
  <c r="G1440" i="1" s="1"/>
  <c r="H1439" i="1"/>
  <c r="D1439" i="1"/>
  <c r="C1439" i="1"/>
  <c r="G1439" i="1" s="1"/>
  <c r="H1438" i="1"/>
  <c r="D1438" i="1"/>
  <c r="C1438" i="1"/>
  <c r="G1438" i="1" s="1"/>
  <c r="D1437" i="1"/>
  <c r="C1437" i="1"/>
  <c r="G1437" i="1" s="1"/>
  <c r="D1436" i="1"/>
  <c r="C1436" i="1"/>
  <c r="G1436" i="1" s="1"/>
  <c r="H1435" i="1"/>
  <c r="D1435" i="1"/>
  <c r="C1435" i="1"/>
  <c r="G1435" i="1" s="1"/>
  <c r="H1434" i="1"/>
  <c r="D1434" i="1"/>
  <c r="C1434" i="1"/>
  <c r="G1434" i="1" s="1"/>
  <c r="D1433" i="1"/>
  <c r="C1433" i="1"/>
  <c r="G1433" i="1" s="1"/>
  <c r="D1432" i="1"/>
  <c r="C1432" i="1"/>
  <c r="G1432" i="1" s="1"/>
  <c r="D1431" i="1"/>
  <c r="H1430" i="1"/>
  <c r="D1430" i="1"/>
  <c r="C1430" i="1"/>
  <c r="G1430" i="1" s="1"/>
  <c r="D1429" i="1"/>
  <c r="C1429" i="1"/>
  <c r="G1429" i="1" s="1"/>
  <c r="D1428" i="1"/>
  <c r="C1428" i="1"/>
  <c r="G1428" i="1" s="1"/>
  <c r="H1427" i="1"/>
  <c r="D1427" i="1"/>
  <c r="C1427" i="1"/>
  <c r="G1427" i="1" s="1"/>
  <c r="H1426" i="1"/>
  <c r="D1426" i="1"/>
  <c r="C1426" i="1"/>
  <c r="G1426" i="1" s="1"/>
  <c r="D1425" i="1"/>
  <c r="C1425" i="1"/>
  <c r="G1425" i="1" s="1"/>
  <c r="D1424" i="1"/>
  <c r="C1424" i="1"/>
  <c r="G1424" i="1" s="1"/>
  <c r="H1423" i="1"/>
  <c r="D1423" i="1"/>
  <c r="C1423" i="1"/>
  <c r="G1423" i="1" s="1"/>
  <c r="H1422" i="1"/>
  <c r="D1422" i="1"/>
  <c r="C1422" i="1"/>
  <c r="G1422" i="1" s="1"/>
  <c r="D1421" i="1"/>
  <c r="C1421" i="1"/>
  <c r="G1421" i="1" s="1"/>
  <c r="D1420" i="1"/>
  <c r="C1420" i="1"/>
  <c r="G1420" i="1" s="1"/>
  <c r="H1419" i="1"/>
  <c r="D1419" i="1"/>
  <c r="C1419" i="1"/>
  <c r="G1419" i="1" s="1"/>
  <c r="H1418" i="1"/>
  <c r="D1418" i="1"/>
  <c r="C1418" i="1"/>
  <c r="G1418" i="1" s="1"/>
  <c r="D1417" i="1"/>
  <c r="C1417" i="1"/>
  <c r="G1417" i="1" s="1"/>
  <c r="D1416" i="1"/>
  <c r="C1416" i="1"/>
  <c r="G1416" i="1" s="1"/>
  <c r="H1415" i="1"/>
  <c r="D1415" i="1"/>
  <c r="C1415" i="1"/>
  <c r="G1415" i="1" s="1"/>
  <c r="H1414" i="1"/>
  <c r="D1414" i="1"/>
  <c r="C1414" i="1"/>
  <c r="G1414" i="1" s="1"/>
  <c r="D1413" i="1"/>
  <c r="C1413" i="1"/>
  <c r="G1413" i="1" s="1"/>
  <c r="D1412" i="1"/>
  <c r="C1412" i="1"/>
  <c r="G1412" i="1" s="1"/>
  <c r="H1411" i="1"/>
  <c r="D1411" i="1"/>
  <c r="C1411" i="1"/>
  <c r="G1411" i="1" s="1"/>
  <c r="H1410" i="1"/>
  <c r="D1410" i="1"/>
  <c r="C1410" i="1"/>
  <c r="G1410" i="1" s="1"/>
  <c r="D1409" i="1"/>
  <c r="C1409" i="1"/>
  <c r="G1409" i="1" s="1"/>
  <c r="D1408" i="1"/>
  <c r="C1408" i="1"/>
  <c r="G1408" i="1" s="1"/>
  <c r="H1407" i="1"/>
  <c r="D1407" i="1"/>
  <c r="C1407" i="1"/>
  <c r="G1407" i="1" s="1"/>
  <c r="H1406" i="1"/>
  <c r="D1406" i="1"/>
  <c r="C1406" i="1"/>
  <c r="G1406" i="1" s="1"/>
  <c r="D1405" i="1"/>
  <c r="C1405" i="1"/>
  <c r="G1405" i="1" s="1"/>
  <c r="D1404" i="1"/>
  <c r="C1404" i="1"/>
  <c r="G1404" i="1" s="1"/>
  <c r="H1403" i="1"/>
  <c r="D1403" i="1"/>
  <c r="C1403" i="1"/>
  <c r="G1403" i="1" s="1"/>
  <c r="H1402" i="1"/>
  <c r="D1402" i="1"/>
  <c r="C1402" i="1"/>
  <c r="G1402" i="1" s="1"/>
  <c r="D1401" i="1"/>
  <c r="C1401" i="1"/>
  <c r="D1400" i="1"/>
  <c r="C1400" i="1"/>
  <c r="G1400" i="1" s="1"/>
  <c r="H1399" i="1"/>
  <c r="D1399" i="1"/>
  <c r="C1399" i="1"/>
  <c r="G1399" i="1" s="1"/>
  <c r="H1398" i="1"/>
  <c r="D1398" i="1"/>
  <c r="C1398" i="1"/>
  <c r="G1398" i="1" s="1"/>
  <c r="D1397" i="1"/>
  <c r="C1397" i="1"/>
  <c r="G1397" i="1" s="1"/>
  <c r="D1396" i="1"/>
  <c r="C1396" i="1"/>
  <c r="G1396" i="1" s="1"/>
  <c r="H1395" i="1"/>
  <c r="D1395" i="1"/>
  <c r="C1395" i="1"/>
  <c r="G1395" i="1" s="1"/>
  <c r="H1394" i="1"/>
  <c r="D1394" i="1"/>
  <c r="C1394" i="1"/>
  <c r="G1394" i="1" s="1"/>
  <c r="D1393" i="1"/>
  <c r="C1393" i="1"/>
  <c r="G1393" i="1" s="1"/>
  <c r="D1392" i="1"/>
  <c r="C1392" i="1"/>
  <c r="G1392" i="1" s="1"/>
  <c r="H1391" i="1"/>
  <c r="D1391" i="1"/>
  <c r="C1391" i="1"/>
  <c r="G1391" i="1" s="1"/>
  <c r="D1390" i="1"/>
  <c r="C1390" i="1"/>
  <c r="D1389" i="1"/>
  <c r="C1389" i="1"/>
  <c r="D1388" i="1"/>
  <c r="C1388" i="1"/>
  <c r="H1387" i="1"/>
  <c r="D1387" i="1"/>
  <c r="C1387" i="1"/>
  <c r="D1386" i="1"/>
  <c r="C1386" i="1"/>
  <c r="D1385" i="1"/>
  <c r="C1385" i="1"/>
  <c r="D1384" i="1"/>
  <c r="C1384" i="1"/>
  <c r="D1383" i="1"/>
  <c r="C1383" i="1"/>
  <c r="D1382" i="1"/>
  <c r="C1382" i="1"/>
  <c r="G1382" i="1" s="1"/>
  <c r="D1381" i="1"/>
  <c r="C1381" i="1"/>
  <c r="G1381" i="1" s="1"/>
  <c r="D1380" i="1"/>
  <c r="C1380" i="1"/>
  <c r="G1380" i="1" s="1"/>
  <c r="H1379" i="1"/>
  <c r="D1379" i="1"/>
  <c r="C1379" i="1"/>
  <c r="G1379" i="1" s="1"/>
  <c r="H1378" i="1"/>
  <c r="D1378" i="1"/>
  <c r="C1378" i="1"/>
  <c r="G1378" i="1" s="1"/>
  <c r="D1377" i="1"/>
  <c r="C1377" i="1"/>
  <c r="G1377" i="1" s="1"/>
  <c r="D1376" i="1"/>
  <c r="C1376" i="1"/>
  <c r="G1376" i="1" s="1"/>
  <c r="H1375" i="1"/>
  <c r="D1375" i="1"/>
  <c r="C1375" i="1"/>
  <c r="G1375" i="1" s="1"/>
  <c r="H1374" i="1"/>
  <c r="D1374" i="1"/>
  <c r="C1374" i="1"/>
  <c r="G1374" i="1" s="1"/>
  <c r="D1373" i="1"/>
  <c r="C1373" i="1"/>
  <c r="G1373" i="1" s="1"/>
  <c r="D1372" i="1"/>
  <c r="C1372" i="1"/>
  <c r="G1372" i="1" s="1"/>
  <c r="H1371" i="1"/>
  <c r="D1371" i="1"/>
  <c r="C1371" i="1"/>
  <c r="G1371" i="1" s="1"/>
  <c r="H1370" i="1"/>
  <c r="D1370" i="1"/>
  <c r="C1370" i="1"/>
  <c r="G1370" i="1" s="1"/>
  <c r="D1369" i="1"/>
  <c r="C1369" i="1"/>
  <c r="G1369" i="1" s="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H1354" i="1"/>
  <c r="D1354" i="1"/>
  <c r="C1354" i="1"/>
  <c r="G1354" i="1" s="1"/>
  <c r="D1353" i="1"/>
  <c r="C1353" i="1"/>
  <c r="G1353" i="1" s="1"/>
  <c r="D1352" i="1"/>
  <c r="C1352" i="1"/>
  <c r="G1352" i="1" s="1"/>
  <c r="H1351" i="1"/>
  <c r="D1351" i="1"/>
  <c r="C1351" i="1"/>
  <c r="G1351" i="1" s="1"/>
  <c r="H1350" i="1"/>
  <c r="D1350" i="1"/>
  <c r="C1350" i="1"/>
  <c r="G1350" i="1" s="1"/>
  <c r="D1349" i="1"/>
  <c r="C1349" i="1"/>
  <c r="G1349" i="1" s="1"/>
  <c r="D1348" i="1"/>
  <c r="C1348" i="1"/>
  <c r="G1348" i="1" s="1"/>
  <c r="H1347" i="1"/>
  <c r="D1347" i="1"/>
  <c r="C1347" i="1"/>
  <c r="G1347" i="1" s="1"/>
  <c r="H1346" i="1"/>
  <c r="D1346" i="1"/>
  <c r="C1346" i="1"/>
  <c r="G1346" i="1" s="1"/>
  <c r="D1345" i="1"/>
  <c r="C1345" i="1"/>
  <c r="G1345" i="1" s="1"/>
  <c r="D1344" i="1"/>
  <c r="C1344" i="1"/>
  <c r="G1344" i="1" s="1"/>
  <c r="H1343" i="1"/>
  <c r="D1343" i="1"/>
  <c r="C1343" i="1"/>
  <c r="G1343" i="1" s="1"/>
  <c r="D1342" i="1"/>
  <c r="H1342" i="1" s="1"/>
  <c r="C1342" i="1"/>
  <c r="D1341" i="1"/>
  <c r="C1341" i="1"/>
  <c r="D1340" i="1"/>
  <c r="C1340" i="1"/>
  <c r="D1339" i="1"/>
  <c r="C1339" i="1"/>
  <c r="H1338" i="1"/>
  <c r="D1338" i="1"/>
  <c r="C1338" i="1"/>
  <c r="G1338" i="1" s="1"/>
  <c r="D1337" i="1"/>
  <c r="C1337" i="1"/>
  <c r="G1337" i="1" s="1"/>
  <c r="D1336" i="1"/>
  <c r="C1336" i="1"/>
  <c r="G1336" i="1" s="1"/>
  <c r="H1335" i="1"/>
  <c r="D1335" i="1"/>
  <c r="C1335" i="1"/>
  <c r="G1335" i="1" s="1"/>
  <c r="H1334" i="1"/>
  <c r="D1334" i="1"/>
  <c r="C1334" i="1"/>
  <c r="G1334" i="1" s="1"/>
  <c r="D1333" i="1"/>
  <c r="C1333" i="1"/>
  <c r="G1333" i="1" s="1"/>
  <c r="D1332" i="1"/>
  <c r="C1332" i="1"/>
  <c r="G1332" i="1" s="1"/>
  <c r="H1331" i="1"/>
  <c r="D1331" i="1"/>
  <c r="C1331" i="1"/>
  <c r="G1331" i="1" s="1"/>
  <c r="H1330" i="1"/>
  <c r="D1330" i="1"/>
  <c r="C1330" i="1"/>
  <c r="G1330" i="1" s="1"/>
  <c r="D1329" i="1"/>
  <c r="C1329" i="1"/>
  <c r="G1329" i="1" s="1"/>
  <c r="D1328" i="1"/>
  <c r="C1328" i="1"/>
  <c r="G1328" i="1" s="1"/>
  <c r="H1327" i="1"/>
  <c r="D1327" i="1"/>
  <c r="C1327" i="1"/>
  <c r="G1327" i="1" s="1"/>
  <c r="H1326" i="1"/>
  <c r="D1326" i="1"/>
  <c r="C1326" i="1"/>
  <c r="G1326" i="1" s="1"/>
  <c r="D1325" i="1"/>
  <c r="C1325" i="1"/>
  <c r="G1325" i="1" s="1"/>
  <c r="D1324" i="1"/>
  <c r="C1324" i="1"/>
  <c r="G1324" i="1" s="1"/>
  <c r="H1323" i="1"/>
  <c r="D1323" i="1"/>
  <c r="C1323" i="1"/>
  <c r="G1323" i="1" s="1"/>
  <c r="H1322" i="1"/>
  <c r="D1322" i="1"/>
  <c r="C1322" i="1"/>
  <c r="G1322" i="1" s="1"/>
  <c r="D1321" i="1"/>
  <c r="C1321" i="1"/>
  <c r="G1321" i="1" s="1"/>
  <c r="D1320" i="1"/>
  <c r="C1320" i="1"/>
  <c r="G1320" i="1" s="1"/>
  <c r="H1319" i="1"/>
  <c r="D1319" i="1"/>
  <c r="C1319" i="1"/>
  <c r="G1319" i="1" s="1"/>
  <c r="H1318" i="1"/>
  <c r="D1318" i="1"/>
  <c r="C1318" i="1"/>
  <c r="G1318" i="1" s="1"/>
  <c r="D1317" i="1"/>
  <c r="C1317" i="1"/>
  <c r="G1317" i="1" s="1"/>
  <c r="D1316" i="1"/>
  <c r="C1316" i="1"/>
  <c r="G1316" i="1" s="1"/>
  <c r="H1315" i="1"/>
  <c r="D1315" i="1"/>
  <c r="C1315" i="1"/>
  <c r="G1315" i="1" s="1"/>
  <c r="H1314" i="1"/>
  <c r="D1314" i="1"/>
  <c r="C1314" i="1"/>
  <c r="G1314" i="1" s="1"/>
  <c r="D1313" i="1"/>
  <c r="C1313" i="1"/>
  <c r="G1313" i="1" s="1"/>
  <c r="D1312" i="1"/>
  <c r="C1312" i="1"/>
  <c r="G1312" i="1" s="1"/>
  <c r="D1311" i="1"/>
  <c r="C1311" i="1"/>
  <c r="G1311" i="1" s="1"/>
  <c r="D1310" i="1"/>
  <c r="H1310" i="1" s="1"/>
  <c r="C1310" i="1"/>
  <c r="D1309" i="1"/>
  <c r="C1309" i="1"/>
  <c r="G1309" i="1" s="1"/>
  <c r="D1308" i="1"/>
  <c r="C1308" i="1"/>
  <c r="G1308" i="1" s="1"/>
  <c r="D1307" i="1"/>
  <c r="C1307" i="1"/>
  <c r="D1306" i="1"/>
  <c r="C1306" i="1"/>
  <c r="D1305" i="1"/>
  <c r="C1305" i="1"/>
  <c r="D1304" i="1"/>
  <c r="C1304" i="1"/>
  <c r="H1303" i="1"/>
  <c r="D1303" i="1"/>
  <c r="C1303" i="1"/>
  <c r="G1303" i="1" s="1"/>
  <c r="D1302" i="1"/>
  <c r="C1302" i="1"/>
  <c r="D1301" i="1"/>
  <c r="C1301" i="1"/>
  <c r="D1300" i="1"/>
  <c r="C1300" i="1"/>
  <c r="H1299" i="1"/>
  <c r="D1299" i="1"/>
  <c r="C1299" i="1"/>
  <c r="G1299" i="1" s="1"/>
  <c r="D1298" i="1"/>
  <c r="H1298" i="1" s="1"/>
  <c r="C1298" i="1"/>
  <c r="D1297" i="1"/>
  <c r="C1297" i="1"/>
  <c r="G1297" i="1" s="1"/>
  <c r="D1296" i="1"/>
  <c r="C1296" i="1"/>
  <c r="G1296" i="1" s="1"/>
  <c r="H1295" i="1"/>
  <c r="D1295" i="1"/>
  <c r="C1295" i="1"/>
  <c r="G1295" i="1" s="1"/>
  <c r="D1294" i="1"/>
  <c r="H1294" i="1" s="1"/>
  <c r="C1294" i="1"/>
  <c r="D1293" i="1"/>
  <c r="C1293" i="1"/>
  <c r="G1293" i="1" s="1"/>
  <c r="D1292" i="1"/>
  <c r="C1292" i="1"/>
  <c r="D1291" i="1"/>
  <c r="C1291" i="1"/>
  <c r="G1291" i="1" s="1"/>
  <c r="D1290" i="1"/>
  <c r="C1290" i="1"/>
  <c r="D1289" i="1"/>
  <c r="C1289" i="1"/>
  <c r="G1289" i="1" s="1"/>
  <c r="D1288" i="1"/>
  <c r="C1288" i="1"/>
  <c r="G1288" i="1" s="1"/>
  <c r="D1287" i="1"/>
  <c r="H1287" i="1" s="1"/>
  <c r="C1287" i="1"/>
  <c r="D1286" i="1"/>
  <c r="H1286" i="1" s="1"/>
  <c r="C1286" i="1"/>
  <c r="D1285" i="1"/>
  <c r="C1285" i="1"/>
  <c r="G1285" i="1" s="1"/>
  <c r="D1284" i="1"/>
  <c r="C1284" i="1"/>
  <c r="G1284" i="1" s="1"/>
  <c r="H1283" i="1"/>
  <c r="D1283" i="1"/>
  <c r="C1283" i="1"/>
  <c r="G1283" i="1" s="1"/>
  <c r="D1282" i="1"/>
  <c r="H1282" i="1" s="1"/>
  <c r="C1282" i="1"/>
  <c r="D1281" i="1"/>
  <c r="C1281" i="1"/>
  <c r="D1280" i="1"/>
  <c r="C1280" i="1"/>
  <c r="G1280" i="1" s="1"/>
  <c r="H1279" i="1"/>
  <c r="D1279" i="1"/>
  <c r="C1279" i="1"/>
  <c r="G1279" i="1" s="1"/>
  <c r="D1278" i="1"/>
  <c r="D1277" i="1"/>
  <c r="C1277" i="1"/>
  <c r="G1277" i="1" s="1"/>
  <c r="D1276" i="1"/>
  <c r="C1276" i="1"/>
  <c r="G1276" i="1" s="1"/>
  <c r="H1275" i="1"/>
  <c r="D1275" i="1"/>
  <c r="C1275" i="1"/>
  <c r="G1275" i="1" s="1"/>
  <c r="D1274" i="1"/>
  <c r="H1274" i="1" s="1"/>
  <c r="C1274" i="1"/>
  <c r="D1273" i="1"/>
  <c r="C1273" i="1"/>
  <c r="G1273" i="1" s="1"/>
  <c r="D1272" i="1"/>
  <c r="C1272" i="1"/>
  <c r="G1272" i="1" s="1"/>
  <c r="H1271" i="1"/>
  <c r="D1271" i="1"/>
  <c r="C1271" i="1"/>
  <c r="G1271" i="1" s="1"/>
  <c r="D1270" i="1"/>
  <c r="H1270" i="1" s="1"/>
  <c r="C1270" i="1"/>
  <c r="D1269" i="1"/>
  <c r="C1269" i="1"/>
  <c r="G1269" i="1" s="1"/>
  <c r="D1268" i="1"/>
  <c r="C1268" i="1"/>
  <c r="G1268" i="1" s="1"/>
  <c r="H1267" i="1"/>
  <c r="D1267" i="1"/>
  <c r="C1267" i="1"/>
  <c r="G1267" i="1" s="1"/>
  <c r="D1266" i="1"/>
  <c r="H1266" i="1" s="1"/>
  <c r="C1266" i="1"/>
  <c r="D1265" i="1"/>
  <c r="C1265" i="1"/>
  <c r="D1264" i="1"/>
  <c r="C1264" i="1"/>
  <c r="H1263" i="1"/>
  <c r="D1263" i="1"/>
  <c r="C1263" i="1"/>
  <c r="G1263" i="1" s="1"/>
  <c r="D1262" i="1"/>
  <c r="H1262" i="1" s="1"/>
  <c r="C1262" i="1"/>
  <c r="D1261" i="1"/>
  <c r="C1261" i="1"/>
  <c r="D1260" i="1"/>
  <c r="C1260" i="1"/>
  <c r="D1258" i="1"/>
  <c r="H1258" i="1" s="1"/>
  <c r="C1258" i="1"/>
  <c r="D1257" i="1"/>
  <c r="C1257" i="1"/>
  <c r="D1256" i="1"/>
  <c r="C1256" i="1"/>
  <c r="D1254" i="1"/>
  <c r="H1254" i="1" s="1"/>
  <c r="C1254" i="1"/>
  <c r="D1253" i="1"/>
  <c r="C1253" i="1"/>
  <c r="G1253" i="1" s="1"/>
  <c r="D1252" i="1"/>
  <c r="C1252" i="1"/>
  <c r="G1252" i="1" s="1"/>
  <c r="D1251" i="1"/>
  <c r="C1251" i="1"/>
  <c r="G1251" i="1" s="1"/>
  <c r="D1250" i="1"/>
  <c r="H1250" i="1" s="1"/>
  <c r="C1250" i="1"/>
  <c r="D1249" i="1"/>
  <c r="C1249" i="1"/>
  <c r="G1249" i="1" s="1"/>
  <c r="D1248" i="1"/>
  <c r="C1248" i="1"/>
  <c r="G1248" i="1" s="1"/>
  <c r="H1247" i="1"/>
  <c r="D1247" i="1"/>
  <c r="C1247" i="1"/>
  <c r="G1247" i="1" s="1"/>
  <c r="D1246" i="1"/>
  <c r="H1246" i="1" s="1"/>
  <c r="C1246" i="1"/>
  <c r="D1245" i="1"/>
  <c r="C1245" i="1"/>
  <c r="G1245" i="1" s="1"/>
  <c r="D1244" i="1"/>
  <c r="C1244" i="1"/>
  <c r="G1244" i="1" s="1"/>
  <c r="H1243" i="1"/>
  <c r="D1243" i="1"/>
  <c r="C1243" i="1"/>
  <c r="G1243" i="1" s="1"/>
  <c r="D1242" i="1"/>
  <c r="H1242" i="1" s="1"/>
  <c r="C1242" i="1"/>
  <c r="D1241" i="1"/>
  <c r="C1241" i="1"/>
  <c r="G1241" i="1" s="1"/>
  <c r="D1240" i="1"/>
  <c r="C1240" i="1"/>
  <c r="G1240" i="1" s="1"/>
  <c r="H1239" i="1"/>
  <c r="D1239" i="1"/>
  <c r="C1239" i="1"/>
  <c r="G1239" i="1" s="1"/>
  <c r="D1238" i="1"/>
  <c r="H1238" i="1" s="1"/>
  <c r="C1238" i="1"/>
  <c r="D1237" i="1"/>
  <c r="C1237" i="1"/>
  <c r="G1237" i="1" s="1"/>
  <c r="D1236" i="1"/>
  <c r="C1236" i="1"/>
  <c r="G1236" i="1" s="1"/>
  <c r="H1235" i="1"/>
  <c r="D1235" i="1"/>
  <c r="C1235" i="1"/>
  <c r="G1235" i="1" s="1"/>
  <c r="D1234" i="1"/>
  <c r="H1234" i="1" s="1"/>
  <c r="C1234" i="1"/>
  <c r="D1233" i="1"/>
  <c r="C1233" i="1"/>
  <c r="G1233" i="1" s="1"/>
  <c r="D1232" i="1"/>
  <c r="C1232" i="1"/>
  <c r="G1232" i="1" s="1"/>
  <c r="H1231" i="1"/>
  <c r="D1231" i="1"/>
  <c r="C1231" i="1"/>
  <c r="G1231" i="1" s="1"/>
  <c r="D1230" i="1"/>
  <c r="H1230" i="1" s="1"/>
  <c r="C1230" i="1"/>
  <c r="D1229" i="1"/>
  <c r="C1229" i="1"/>
  <c r="G1229" i="1" s="1"/>
  <c r="D1228" i="1"/>
  <c r="C1228" i="1"/>
  <c r="G1228" i="1" s="1"/>
  <c r="H1227" i="1"/>
  <c r="D1227" i="1"/>
  <c r="C1227" i="1"/>
  <c r="G1227" i="1" s="1"/>
  <c r="D1226" i="1"/>
  <c r="H1226" i="1" s="1"/>
  <c r="C1226" i="1"/>
  <c r="D1225" i="1"/>
  <c r="C1225" i="1"/>
  <c r="G1225" i="1" s="1"/>
  <c r="D1224" i="1"/>
  <c r="C1224" i="1"/>
  <c r="G1224" i="1" s="1"/>
  <c r="H1223" i="1"/>
  <c r="D1223" i="1"/>
  <c r="C1223" i="1"/>
  <c r="G1223" i="1" s="1"/>
  <c r="D1222" i="1"/>
  <c r="H1222" i="1" s="1"/>
  <c r="C1222" i="1"/>
  <c r="D1221" i="1"/>
  <c r="C1221" i="1"/>
  <c r="G1221" i="1" s="1"/>
  <c r="D1220" i="1"/>
  <c r="C1220" i="1"/>
  <c r="G1220" i="1" s="1"/>
  <c r="H1219" i="1"/>
  <c r="D1219" i="1"/>
  <c r="C1219" i="1"/>
  <c r="G1219" i="1" s="1"/>
  <c r="D1218" i="1"/>
  <c r="H1218" i="1" s="1"/>
  <c r="C1218" i="1"/>
  <c r="D1217" i="1"/>
  <c r="C1217" i="1"/>
  <c r="G1217" i="1" s="1"/>
  <c r="D1216" i="1"/>
  <c r="C1216" i="1"/>
  <c r="G1216" i="1" s="1"/>
  <c r="H1215" i="1"/>
  <c r="D1215" i="1"/>
  <c r="C1215" i="1"/>
  <c r="G1215" i="1" s="1"/>
  <c r="D1214" i="1"/>
  <c r="H1214" i="1" s="1"/>
  <c r="C1214" i="1"/>
  <c r="D1213" i="1"/>
  <c r="C1213" i="1"/>
  <c r="G1213" i="1" s="1"/>
  <c r="D1212" i="1"/>
  <c r="C1212" i="1"/>
  <c r="G1212" i="1" s="1"/>
  <c r="H1211" i="1"/>
  <c r="D1211" i="1"/>
  <c r="C1211" i="1"/>
  <c r="G1211" i="1" s="1"/>
  <c r="D1210" i="1"/>
  <c r="H1210" i="1" s="1"/>
  <c r="C1210" i="1"/>
  <c r="D1209" i="1"/>
  <c r="C1209" i="1"/>
  <c r="G1209" i="1" s="1"/>
  <c r="D1208" i="1"/>
  <c r="C1208" i="1"/>
  <c r="G1208" i="1" s="1"/>
  <c r="D1207" i="1"/>
  <c r="D1206" i="1"/>
  <c r="H1206" i="1" s="1"/>
  <c r="C1206" i="1"/>
  <c r="D1205" i="1"/>
  <c r="C1205" i="1"/>
  <c r="G1205" i="1" s="1"/>
  <c r="D1204" i="1"/>
  <c r="C1204" i="1"/>
  <c r="G1204" i="1" s="1"/>
  <c r="D1203" i="1"/>
  <c r="C1203" i="1"/>
  <c r="H1202" i="1"/>
  <c r="G1202" i="1"/>
  <c r="D1202" i="1"/>
  <c r="C1202" i="1"/>
  <c r="D1201" i="1"/>
  <c r="C1201" i="1"/>
  <c r="D1200" i="1"/>
  <c r="C1200" i="1"/>
  <c r="G1200" i="1" s="1"/>
  <c r="H1199" i="1"/>
  <c r="G1199" i="1"/>
  <c r="D1199" i="1"/>
  <c r="C1199" i="1"/>
  <c r="H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H1188" i="1" s="1"/>
  <c r="H1187" i="1"/>
  <c r="G1187" i="1"/>
  <c r="D1187" i="1"/>
  <c r="C1187" i="1"/>
  <c r="H1186" i="1"/>
  <c r="G1186" i="1"/>
  <c r="D1186" i="1"/>
  <c r="C1186" i="1"/>
  <c r="D1185" i="1"/>
  <c r="C1185" i="1"/>
  <c r="H1185" i="1" s="1"/>
  <c r="D1184" i="1"/>
  <c r="C1184" i="1"/>
  <c r="H1184" i="1" s="1"/>
  <c r="D1183" i="1"/>
  <c r="C1183" i="1"/>
  <c r="D1182" i="1"/>
  <c r="D1179" i="1"/>
  <c r="C1179" i="1"/>
  <c r="H1179" i="1" s="1"/>
  <c r="H1178" i="1"/>
  <c r="G1178" i="1"/>
  <c r="D1178" i="1"/>
  <c r="C1178" i="1"/>
  <c r="H1177" i="1"/>
  <c r="G1177" i="1"/>
  <c r="D1177" i="1"/>
  <c r="C1177" i="1"/>
  <c r="G1176" i="1"/>
  <c r="D1176" i="1"/>
  <c r="C1176" i="1"/>
  <c r="H1176" i="1" s="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H1166" i="1" s="1"/>
  <c r="D1165" i="1"/>
  <c r="C1165" i="1"/>
  <c r="H1165" i="1" s="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C1078" i="1"/>
  <c r="G1078" i="1" s="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H1060" i="1" s="1"/>
  <c r="D1059" i="1"/>
  <c r="C1059" i="1"/>
  <c r="H1059" i="1" s="1"/>
  <c r="H1058" i="1"/>
  <c r="G1058" i="1"/>
  <c r="D1058" i="1"/>
  <c r="C1058" i="1"/>
  <c r="D1057" i="1"/>
  <c r="C1057" i="1"/>
  <c r="H1057" i="1" s="1"/>
  <c r="H1056" i="1"/>
  <c r="G1056" i="1"/>
  <c r="D1056" i="1"/>
  <c r="C1056" i="1"/>
  <c r="D1055" i="1"/>
  <c r="C1055" i="1"/>
  <c r="H1055" i="1" s="1"/>
  <c r="H1054" i="1"/>
  <c r="G1054" i="1"/>
  <c r="D1054" i="1"/>
  <c r="C1054" i="1"/>
  <c r="H1053" i="1"/>
  <c r="G1053" i="1"/>
  <c r="D1053" i="1"/>
  <c r="C1053" i="1"/>
  <c r="D1052" i="1"/>
  <c r="C1052" i="1"/>
  <c r="H1052" i="1" s="1"/>
  <c r="H1051" i="1"/>
  <c r="G1051" i="1"/>
  <c r="D1051" i="1"/>
  <c r="C1051" i="1"/>
  <c r="C1050" i="1"/>
  <c r="H1049" i="1"/>
  <c r="G1049" i="1"/>
  <c r="D1049" i="1"/>
  <c r="C1049" i="1"/>
  <c r="H1048" i="1"/>
  <c r="G1048" i="1"/>
  <c r="D1048" i="1"/>
  <c r="C1048" i="1"/>
  <c r="H1047" i="1"/>
  <c r="G1047" i="1"/>
  <c r="D1047" i="1"/>
  <c r="C1047" i="1"/>
  <c r="H1046" i="1"/>
  <c r="G1046" i="1"/>
  <c r="D1046" i="1"/>
  <c r="C1046" i="1"/>
  <c r="D1045" i="1"/>
  <c r="G1045" i="1" s="1"/>
  <c r="C1045" i="1"/>
  <c r="H1045" i="1" s="1"/>
  <c r="H1044" i="1"/>
  <c r="G1044" i="1"/>
  <c r="D1044" i="1"/>
  <c r="C1044" i="1"/>
  <c r="H1043" i="1"/>
  <c r="G1043" i="1"/>
  <c r="D1043" i="1"/>
  <c r="C1043" i="1"/>
  <c r="H1042" i="1"/>
  <c r="G1042" i="1"/>
  <c r="D1042" i="1"/>
  <c r="C1042" i="1"/>
  <c r="D1041" i="1"/>
  <c r="G1041" i="1" s="1"/>
  <c r="C1041" i="1"/>
  <c r="H1041" i="1" s="1"/>
  <c r="D1040" i="1"/>
  <c r="C1040" i="1"/>
  <c r="H1040" i="1" s="1"/>
  <c r="D1039" i="1"/>
  <c r="G1039" i="1" s="1"/>
  <c r="C1039" i="1"/>
  <c r="H1038" i="1"/>
  <c r="G1038" i="1"/>
  <c r="D1038" i="1"/>
  <c r="C1038" i="1"/>
  <c r="H1037" i="1"/>
  <c r="G1037" i="1"/>
  <c r="D1037" i="1"/>
  <c r="C1037" i="1"/>
  <c r="H1036" i="1"/>
  <c r="G1036" i="1"/>
  <c r="D1036" i="1"/>
  <c r="C1036" i="1"/>
  <c r="D1035" i="1"/>
  <c r="C1035" i="1"/>
  <c r="H1035" i="1" s="1"/>
  <c r="D1034" i="1"/>
  <c r="C1034" i="1"/>
  <c r="H1034" i="1" s="1"/>
  <c r="D1033" i="1"/>
  <c r="C1033" i="1"/>
  <c r="H1033" i="1" s="1"/>
  <c r="H1032" i="1"/>
  <c r="G1032" i="1"/>
  <c r="D1032" i="1"/>
  <c r="C1032" i="1"/>
  <c r="D1031" i="1"/>
  <c r="C1031" i="1"/>
  <c r="H1031" i="1" s="1"/>
  <c r="D1030" i="1"/>
  <c r="C1030" i="1"/>
  <c r="H1030" i="1" s="1"/>
  <c r="D1029" i="1"/>
  <c r="C1029" i="1"/>
  <c r="H1029" i="1" s="1"/>
  <c r="H1028" i="1"/>
  <c r="G1028" i="1"/>
  <c r="D1028" i="1"/>
  <c r="C1028" i="1"/>
  <c r="D1027" i="1"/>
  <c r="C1027" i="1"/>
  <c r="H1027" i="1" s="1"/>
  <c r="D1026" i="1"/>
  <c r="C1026" i="1"/>
  <c r="H1026" i="1" s="1"/>
  <c r="D1025" i="1"/>
  <c r="C1025" i="1"/>
  <c r="H1025" i="1" s="1"/>
  <c r="D1024" i="1"/>
  <c r="D1023" i="1"/>
  <c r="G1023" i="1" s="1"/>
  <c r="C1023" i="1"/>
  <c r="H1023" i="1" s="1"/>
  <c r="H1022" i="1"/>
  <c r="G1022" i="1"/>
  <c r="D1022" i="1"/>
  <c r="C1022" i="1"/>
  <c r="H1021" i="1"/>
  <c r="G1021" i="1"/>
  <c r="D1021" i="1"/>
  <c r="C1021" i="1"/>
  <c r="D1020" i="1"/>
  <c r="G1020" i="1" s="1"/>
  <c r="C1020" i="1"/>
  <c r="H1020" i="1" s="1"/>
  <c r="H1019" i="1"/>
  <c r="G1019" i="1"/>
  <c r="D1019" i="1"/>
  <c r="C1019" i="1"/>
  <c r="D1018" i="1"/>
  <c r="C1018" i="1"/>
  <c r="H1018" i="1" s="1"/>
  <c r="D1016" i="1"/>
  <c r="G1016" i="1" s="1"/>
  <c r="C1016" i="1"/>
  <c r="D1015" i="1"/>
  <c r="C1015" i="1"/>
  <c r="H1015" i="1" s="1"/>
  <c r="H1014" i="1"/>
  <c r="G1014" i="1"/>
  <c r="D1014" i="1"/>
  <c r="C1014" i="1"/>
  <c r="D1013" i="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D843" i="1"/>
  <c r="G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D727" i="1"/>
  <c r="G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G651" i="1" s="1"/>
  <c r="C651" i="1"/>
  <c r="H650" i="1"/>
  <c r="G650" i="1"/>
  <c r="D650" i="1"/>
  <c r="C650" i="1"/>
  <c r="D649" i="1"/>
  <c r="H649" i="1" s="1"/>
  <c r="C649" i="1"/>
  <c r="H648" i="1"/>
  <c r="D648" i="1"/>
  <c r="G648" i="1" s="1"/>
  <c r="C648" i="1"/>
  <c r="H647" i="1"/>
  <c r="D647" i="1"/>
  <c r="G647" i="1" s="1"/>
  <c r="C647" i="1"/>
  <c r="D646" i="1"/>
  <c r="H646" i="1" s="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2" i="1"/>
  <c r="C421" i="1"/>
  <c r="H416" i="1"/>
  <c r="G416" i="1"/>
  <c r="D416" i="1"/>
  <c r="C416" i="1"/>
  <c r="D415" i="1"/>
  <c r="G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C301" i="1"/>
  <c r="H301" i="1" s="1"/>
  <c r="D300" i="1"/>
  <c r="C300" i="1"/>
  <c r="H300" i="1" s="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G270" i="1"/>
  <c r="D270" i="1"/>
  <c r="C270" i="1"/>
  <c r="D269"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D194" i="1"/>
  <c r="G194" i="1" s="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D174" i="1"/>
  <c r="G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H165" i="1"/>
  <c r="G165" i="1"/>
  <c r="D165" i="1"/>
  <c r="C165" i="1"/>
  <c r="D164" i="1"/>
  <c r="H164" i="1" s="1"/>
  <c r="C164" i="1"/>
  <c r="H163" i="1"/>
  <c r="G163" i="1"/>
  <c r="D163" i="1"/>
  <c r="C163" i="1"/>
  <c r="H162" i="1"/>
  <c r="D162" i="1"/>
  <c r="G162" i="1" s="1"/>
  <c r="C162" i="1"/>
  <c r="D161" i="1"/>
  <c r="H161" i="1" s="1"/>
  <c r="C161" i="1"/>
  <c r="C160" i="1"/>
  <c r="H159" i="1"/>
  <c r="G159" i="1"/>
  <c r="D159" i="1"/>
  <c r="C159" i="1"/>
  <c r="H158" i="1"/>
  <c r="D158" i="1"/>
  <c r="G158" i="1" s="1"/>
  <c r="C158" i="1"/>
  <c r="H157" i="1"/>
  <c r="G157" i="1"/>
  <c r="D157" i="1"/>
  <c r="C157" i="1"/>
  <c r="H156" i="1"/>
  <c r="G156" i="1"/>
  <c r="D156" i="1"/>
  <c r="C156" i="1"/>
  <c r="H155" i="1"/>
  <c r="D155" i="1"/>
  <c r="G155" i="1" s="1"/>
  <c r="C155" i="1"/>
  <c r="H154" i="1"/>
  <c r="D154" i="1"/>
  <c r="G154" i="1" s="1"/>
  <c r="C154" i="1"/>
  <c r="H153" i="1"/>
  <c r="D153" i="1"/>
  <c r="G153" i="1" s="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G131" i="1"/>
  <c r="D131" i="1"/>
  <c r="C131" i="1"/>
  <c r="D130" i="1"/>
  <c r="H129" i="1"/>
  <c r="G129" i="1"/>
  <c r="D129" i="1"/>
  <c r="C129" i="1"/>
  <c r="H128" i="1"/>
  <c r="G128" i="1"/>
  <c r="D128" i="1"/>
  <c r="C128" i="1"/>
  <c r="H127" i="1"/>
  <c r="D127" i="1"/>
  <c r="G127" i="1" s="1"/>
  <c r="C127" i="1"/>
  <c r="H126" i="1"/>
  <c r="D126" i="1"/>
  <c r="G126" i="1" s="1"/>
  <c r="C126" i="1"/>
  <c r="G125" i="1"/>
  <c r="D125" i="1"/>
  <c r="H125" i="1" s="1"/>
  <c r="C125" i="1"/>
  <c r="H124" i="1"/>
  <c r="D124" i="1"/>
  <c r="G124" i="1" s="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C1182" i="1" l="1"/>
  <c r="H1182" i="1" s="1"/>
  <c r="E319" i="9"/>
  <c r="B319" i="9" s="1"/>
  <c r="G301" i="1"/>
  <c r="H1200" i="1"/>
  <c r="G300" i="1"/>
  <c r="F428" i="4"/>
  <c r="G423" i="1"/>
  <c r="H1307" i="1"/>
  <c r="H1306" i="1"/>
  <c r="H1386" i="1"/>
  <c r="G1389" i="1"/>
  <c r="G1388" i="1"/>
  <c r="G1387" i="1"/>
  <c r="G1386" i="1"/>
  <c r="G1385" i="1"/>
  <c r="G1384" i="1"/>
  <c r="G1304" i="1"/>
  <c r="G1608" i="1"/>
  <c r="G1603" i="1"/>
  <c r="C1604" i="1"/>
  <c r="G1604" i="1" s="1"/>
  <c r="G1340" i="1"/>
  <c r="G1612" i="1"/>
  <c r="H414" i="1"/>
  <c r="H651" i="1"/>
  <c r="B296" i="9"/>
  <c r="E26" i="9"/>
  <c r="B26" i="9" s="1"/>
  <c r="H415" i="1"/>
  <c r="G299" i="1"/>
  <c r="H421" i="1"/>
  <c r="G421" i="1"/>
  <c r="D1538" i="1"/>
  <c r="E255" i="5"/>
  <c r="D1259" i="1" s="1"/>
  <c r="E37" i="9"/>
  <c r="B37" i="9" s="1"/>
  <c r="E320" i="9"/>
  <c r="B320" i="9" s="1"/>
  <c r="I30" i="3"/>
  <c r="D1510" i="1"/>
  <c r="G1511" i="1"/>
  <c r="F115" i="6"/>
  <c r="D1511" i="1"/>
  <c r="H1513" i="1"/>
  <c r="C1681" i="1"/>
  <c r="H1681" i="1" s="1"/>
  <c r="E327" i="9"/>
  <c r="B327" i="9" s="1"/>
  <c r="G1636" i="1"/>
  <c r="G1656" i="1"/>
  <c r="G1672" i="1"/>
  <c r="E326" i="9"/>
  <c r="B326" i="9" s="1"/>
  <c r="H1686" i="1"/>
  <c r="G1683" i="1"/>
  <c r="G1680" i="1"/>
  <c r="G1673" i="1"/>
  <c r="G1669" i="1"/>
  <c r="H1670" i="1"/>
  <c r="G1657" i="1"/>
  <c r="H1654" i="1"/>
  <c r="G1640" i="1"/>
  <c r="G1639" i="1"/>
  <c r="G1634" i="1"/>
  <c r="G1635" i="1"/>
  <c r="G1632" i="1"/>
  <c r="G1631" i="1"/>
  <c r="G1630" i="1"/>
  <c r="G1610" i="1"/>
  <c r="G1607" i="1"/>
  <c r="G1606" i="1"/>
  <c r="G1602" i="1"/>
  <c r="G1594" i="1"/>
  <c r="G1591" i="1"/>
  <c r="G1586" i="1"/>
  <c r="H1583" i="1"/>
  <c r="G1584" i="1"/>
  <c r="F236" i="9"/>
  <c r="B236" i="9" s="1"/>
  <c r="E322" i="9"/>
  <c r="B322" i="9" s="1"/>
  <c r="E31" i="9"/>
  <c r="B31" i="9" s="1"/>
  <c r="E36" i="9"/>
  <c r="B36" i="9" s="1"/>
  <c r="G1390" i="1"/>
  <c r="H1390" i="1"/>
  <c r="G1383" i="1"/>
  <c r="H1383" i="1"/>
  <c r="H1382" i="1"/>
  <c r="G1342" i="1"/>
  <c r="G1341" i="1"/>
  <c r="G1339" i="1"/>
  <c r="H1339" i="1"/>
  <c r="H1311" i="1"/>
  <c r="G1307" i="1"/>
  <c r="G1305" i="1"/>
  <c r="G1301" i="1"/>
  <c r="G1300" i="1"/>
  <c r="H1302" i="1"/>
  <c r="E335" i="9"/>
  <c r="B335" i="9" s="1"/>
  <c r="G1292" i="1"/>
  <c r="H1291" i="1"/>
  <c r="H1290" i="1"/>
  <c r="G1287" i="1"/>
  <c r="G1281" i="1"/>
  <c r="G1264" i="1"/>
  <c r="G1265" i="1"/>
  <c r="G1260" i="1"/>
  <c r="G1261" i="1"/>
  <c r="E303" i="9"/>
  <c r="B303" i="9" s="1"/>
  <c r="D255" i="5"/>
  <c r="C1259" i="1" s="1"/>
  <c r="G1257" i="1"/>
  <c r="G1256" i="1"/>
  <c r="E340" i="9"/>
  <c r="B340" i="9" s="1"/>
  <c r="H1251" i="1"/>
  <c r="G1201" i="1"/>
  <c r="E337" i="9"/>
  <c r="B337" i="9" s="1"/>
  <c r="G1203" i="1"/>
  <c r="H1201" i="1"/>
  <c r="H1203" i="1"/>
  <c r="F197" i="5"/>
  <c r="G1198" i="1"/>
  <c r="G1185" i="1"/>
  <c r="G1188" i="1"/>
  <c r="G1184" i="1"/>
  <c r="H1183" i="1"/>
  <c r="E336" i="9"/>
  <c r="B336" i="9" s="1"/>
  <c r="G1183" i="1"/>
  <c r="G1179" i="1"/>
  <c r="G1166" i="1"/>
  <c r="G1165" i="1"/>
  <c r="G1155" i="1"/>
  <c r="G1161" i="1"/>
  <c r="G1092" i="1"/>
  <c r="E307" i="9"/>
  <c r="B307" i="9" s="1"/>
  <c r="G1087" i="1"/>
  <c r="G1076" i="1"/>
  <c r="G1060" i="1"/>
  <c r="G1057" i="1"/>
  <c r="G1059" i="1"/>
  <c r="G1055" i="1"/>
  <c r="H1050" i="1"/>
  <c r="G1050" i="1"/>
  <c r="G1052" i="1"/>
  <c r="G1040" i="1"/>
  <c r="H1039" i="1"/>
  <c r="G1034" i="1"/>
  <c r="G1035" i="1"/>
  <c r="G1033" i="1"/>
  <c r="G1031" i="1"/>
  <c r="G1030" i="1"/>
  <c r="F19" i="5"/>
  <c r="G1029" i="1"/>
  <c r="G1027" i="1"/>
  <c r="G1026" i="1"/>
  <c r="G1025" i="1"/>
  <c r="D12" i="5"/>
  <c r="C1017" i="1" s="1"/>
  <c r="C1024" i="1"/>
  <c r="G1018" i="1"/>
  <c r="H1016" i="1"/>
  <c r="G1013" i="1"/>
  <c r="G1015" i="1"/>
  <c r="E312" i="9"/>
  <c r="B312" i="9" s="1"/>
  <c r="E324" i="9"/>
  <c r="B324" i="9" s="1"/>
  <c r="E329" i="9"/>
  <c r="B329" i="9" s="1"/>
  <c r="E311" i="9"/>
  <c r="B311" i="9" s="1"/>
  <c r="G729" i="1"/>
  <c r="G726" i="1"/>
  <c r="G676" i="1"/>
  <c r="G646" i="1"/>
  <c r="G649" i="1"/>
  <c r="F656" i="4"/>
  <c r="D374" i="1"/>
  <c r="D422" i="1"/>
  <c r="E647" i="4"/>
  <c r="D641" i="1" s="1"/>
  <c r="E648" i="4"/>
  <c r="D642" i="1" s="1"/>
  <c r="G298" i="1"/>
  <c r="F274" i="4"/>
  <c r="E262" i="4"/>
  <c r="D258" i="1" s="1"/>
  <c r="F269" i="4"/>
  <c r="E202" i="4"/>
  <c r="D198" i="1" s="1"/>
  <c r="G212" i="1"/>
  <c r="F216" i="4"/>
  <c r="B244" i="9"/>
  <c r="E56" i="9"/>
  <c r="B56" i="9" s="1"/>
  <c r="B243" i="9"/>
  <c r="E55" i="9"/>
  <c r="B55" i="9" s="1"/>
  <c r="B240" i="9"/>
  <c r="E52" i="9"/>
  <c r="B52" i="9" s="1"/>
  <c r="E51" i="9"/>
  <c r="B51" i="9" s="1"/>
  <c r="H174" i="1"/>
  <c r="G173" i="1"/>
  <c r="G171" i="1"/>
  <c r="G170" i="1"/>
  <c r="G169" i="1"/>
  <c r="G168" i="1"/>
  <c r="G166" i="1"/>
  <c r="G167" i="1"/>
  <c r="F170" i="4"/>
  <c r="G164" i="1"/>
  <c r="G161" i="1"/>
  <c r="E153" i="4"/>
  <c r="D149" i="1" s="1"/>
  <c r="E48" i="9"/>
  <c r="B48" i="9" s="1"/>
  <c r="F154" i="4"/>
  <c r="F126" i="4"/>
  <c r="H102" i="1"/>
  <c r="G102" i="1"/>
  <c r="F112" i="4"/>
  <c r="E35" i="9"/>
  <c r="B35" i="9" s="1"/>
  <c r="F68" i="4"/>
  <c r="E49" i="4"/>
  <c r="D45" i="1" s="1"/>
  <c r="G1401"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502" i="1"/>
  <c r="G1502" i="1"/>
  <c r="H1518" i="1"/>
  <c r="G1518" i="1"/>
  <c r="H1530" i="1"/>
  <c r="G1530" i="1"/>
  <c r="H1617" i="1"/>
  <c r="G1617" i="1"/>
  <c r="H1641" i="1"/>
  <c r="G1641" i="1"/>
  <c r="G1658" i="1"/>
  <c r="H1658" i="1"/>
  <c r="G1666" i="1"/>
  <c r="H1666" i="1"/>
  <c r="G1674" i="1"/>
  <c r="H1674" i="1"/>
  <c r="G1682" i="1"/>
  <c r="H1682" i="1"/>
  <c r="D5" i="7"/>
  <c r="C1539" i="1"/>
  <c r="J1544" i="1"/>
  <c r="H1544" i="1"/>
  <c r="G1544" i="1"/>
  <c r="I1544" i="1" s="1"/>
  <c r="H1572" i="1"/>
  <c r="G1572" i="1"/>
  <c r="H1580" i="1"/>
  <c r="G1580" i="1"/>
  <c r="I1580" i="1" s="1"/>
  <c r="J1580" i="1"/>
  <c r="H1601" i="1"/>
  <c r="G1601" i="1"/>
  <c r="H1614" i="1"/>
  <c r="G1614" i="1"/>
  <c r="H1638" i="1"/>
  <c r="G1638"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3" i="1"/>
  <c r="H1437" i="1"/>
  <c r="H1441" i="1"/>
  <c r="H1445" i="1"/>
  <c r="H1449" i="1"/>
  <c r="H1453" i="1"/>
  <c r="H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8" i="1"/>
  <c r="G1498" i="1"/>
  <c r="H1506" i="1"/>
  <c r="G1506" i="1"/>
  <c r="H1514" i="1"/>
  <c r="G1514" i="1"/>
  <c r="H1522" i="1"/>
  <c r="G1522" i="1"/>
  <c r="H1526" i="1"/>
  <c r="G1526" i="1"/>
  <c r="H1534" i="1"/>
  <c r="G1534" i="1"/>
  <c r="H1585" i="1"/>
  <c r="G1585" i="1"/>
  <c r="H1598" i="1"/>
  <c r="G1598" i="1"/>
  <c r="G156" i="9"/>
  <c r="E156" i="9" s="1"/>
  <c r="B156" i="9" s="1"/>
  <c r="F607" i="4"/>
  <c r="D597" i="4"/>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H1280" i="1"/>
  <c r="G1282" i="1"/>
  <c r="H1284" i="1"/>
  <c r="G1286" i="1"/>
  <c r="H1288" i="1"/>
  <c r="G1290" i="1"/>
  <c r="H1292" i="1"/>
  <c r="G1294" i="1"/>
  <c r="H1296" i="1"/>
  <c r="G1298" i="1"/>
  <c r="H1300" i="1"/>
  <c r="G1302" i="1"/>
  <c r="H1304" i="1"/>
  <c r="G1306" i="1"/>
  <c r="H1308" i="1"/>
  <c r="G1310"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G1543" i="1"/>
  <c r="H1552" i="1"/>
  <c r="H1578" i="1"/>
  <c r="G1578" i="1"/>
  <c r="I1578" i="1" s="1"/>
  <c r="J1578" i="1"/>
  <c r="H1582" i="1"/>
  <c r="G1582" i="1"/>
  <c r="J1541" i="1"/>
  <c r="J1545" i="1"/>
  <c r="G1547" i="1"/>
  <c r="J1550" i="1"/>
  <c r="H1551" i="1"/>
  <c r="I1551" i="1" s="1"/>
  <c r="J1554" i="1"/>
  <c r="H1589" i="1"/>
  <c r="G1589" i="1"/>
  <c r="H1605" i="1"/>
  <c r="G1605" i="1"/>
  <c r="H1629" i="1"/>
  <c r="G1629" i="1"/>
  <c r="H1645" i="1"/>
  <c r="G1645" i="1"/>
  <c r="H1655" i="1"/>
  <c r="G1655" i="1"/>
  <c r="H1663" i="1"/>
  <c r="G1663" i="1"/>
  <c r="H1671" i="1"/>
  <c r="G1671" i="1"/>
  <c r="H1679" i="1"/>
  <c r="G1679" i="1"/>
  <c r="D522" i="4"/>
  <c r="F529" i="4"/>
  <c r="H1496" i="1"/>
  <c r="H1500" i="1"/>
  <c r="H1504" i="1"/>
  <c r="H1508" i="1"/>
  <c r="H1512" i="1"/>
  <c r="H1516" i="1"/>
  <c r="H1520" i="1"/>
  <c r="H1524" i="1"/>
  <c r="H1528" i="1"/>
  <c r="H1532" i="1"/>
  <c r="H1536" i="1"/>
  <c r="H1540" i="1"/>
  <c r="H1558" i="1"/>
  <c r="G1558" i="1"/>
  <c r="H1560" i="1"/>
  <c r="G1560" i="1"/>
  <c r="H1562" i="1"/>
  <c r="G1562" i="1"/>
  <c r="H1565" i="1"/>
  <c r="G1565" i="1"/>
  <c r="H1567" i="1"/>
  <c r="G1567" i="1"/>
  <c r="H1569" i="1"/>
  <c r="G1569" i="1"/>
  <c r="H1571" i="1"/>
  <c r="G1571" i="1"/>
  <c r="H1573" i="1"/>
  <c r="G1573" i="1"/>
  <c r="H1575" i="1"/>
  <c r="G1575" i="1"/>
  <c r="H1577" i="1"/>
  <c r="G1577" i="1"/>
  <c r="I1579" i="1"/>
  <c r="I1581" i="1"/>
  <c r="H1593" i="1"/>
  <c r="G1593" i="1"/>
  <c r="H1609" i="1"/>
  <c r="G1609" i="1"/>
  <c r="H1625" i="1"/>
  <c r="G1625" i="1"/>
  <c r="H1633" i="1"/>
  <c r="G1633" i="1"/>
  <c r="H1649" i="1"/>
  <c r="G1649" i="1"/>
  <c r="E6" i="4"/>
  <c r="F426" i="4"/>
  <c r="D647" i="4"/>
  <c r="H1495" i="1"/>
  <c r="H1499" i="1"/>
  <c r="H1503" i="1"/>
  <c r="H1507" i="1"/>
  <c r="H1511" i="1"/>
  <c r="H1515" i="1"/>
  <c r="H1519" i="1"/>
  <c r="H1523" i="1"/>
  <c r="H1527" i="1"/>
  <c r="H1531" i="1"/>
  <c r="H1535" i="1"/>
  <c r="H1543" i="1"/>
  <c r="J1543" i="1"/>
  <c r="H1547" i="1"/>
  <c r="G1548" i="1"/>
  <c r="I1548" i="1" s="1"/>
  <c r="J1548" i="1"/>
  <c r="G1552" i="1"/>
  <c r="I1552" i="1" s="1"/>
  <c r="J1552" i="1"/>
  <c r="H1597" i="1"/>
  <c r="G1597" i="1"/>
  <c r="H1613" i="1"/>
  <c r="G1613" i="1"/>
  <c r="H1637" i="1"/>
  <c r="G1637" i="1"/>
  <c r="H1652" i="1"/>
  <c r="G1652" i="1"/>
  <c r="H1660" i="1"/>
  <c r="G1660" i="1"/>
  <c r="H1668" i="1"/>
  <c r="G1668" i="1"/>
  <c r="H1676" i="1"/>
  <c r="G1676" i="1"/>
  <c r="H1684" i="1"/>
  <c r="G1684" i="1"/>
  <c r="D230" i="4"/>
  <c r="F237" i="4"/>
  <c r="D274" i="5"/>
  <c r="D251" i="5" s="1"/>
  <c r="F277" i="5"/>
  <c r="F5" i="6"/>
  <c r="H27" i="3"/>
  <c r="F135" i="4"/>
  <c r="D134" i="4"/>
  <c r="D309" i="4"/>
  <c r="F314" i="4"/>
  <c r="F322" i="4"/>
  <c r="D321" i="4"/>
  <c r="F537" i="4"/>
  <c r="D536" i="4"/>
  <c r="D7" i="5"/>
  <c r="F136" i="5"/>
  <c r="D135" i="5"/>
  <c r="G315" i="9"/>
  <c r="G316" i="9"/>
  <c r="D147" i="5"/>
  <c r="F150" i="5"/>
  <c r="G339" i="9"/>
  <c r="E339" i="9" s="1"/>
  <c r="B339" i="9" s="1"/>
  <c r="F219" i="5"/>
  <c r="E25" i="9"/>
  <c r="B25" i="9" s="1"/>
  <c r="D82" i="4"/>
  <c r="F106" i="4"/>
  <c r="F263" i="4"/>
  <c r="D262" i="4"/>
  <c r="E308" i="4"/>
  <c r="E321" i="4"/>
  <c r="D316" i="1" s="1"/>
  <c r="D361" i="4"/>
  <c r="F366" i="4"/>
  <c r="F374" i="4"/>
  <c r="D373" i="4"/>
  <c r="D648" i="4"/>
  <c r="F467" i="4"/>
  <c r="D466" i="4"/>
  <c r="E536" i="4"/>
  <c r="F13" i="5"/>
  <c r="E141" i="6"/>
  <c r="I27" i="3"/>
  <c r="D51" i="8"/>
  <c r="B27" i="9"/>
  <c r="E164" i="4"/>
  <c r="D160" i="1" s="1"/>
  <c r="F203" i="4"/>
  <c r="D202" i="4"/>
  <c r="E373" i="4"/>
  <c r="D368" i="1" s="1"/>
  <c r="F431" i="4"/>
  <c r="D430" i="4"/>
  <c r="E466" i="4"/>
  <c r="D460" i="1" s="1"/>
  <c r="F585" i="4"/>
  <c r="D584" i="4"/>
  <c r="E12" i="5"/>
  <c r="F35" i="5"/>
  <c r="F71" i="5"/>
  <c r="E70" i="5"/>
  <c r="F252" i="5"/>
  <c r="H316" i="9"/>
  <c r="H315" i="9"/>
  <c r="B32" i="9"/>
  <c r="E66" i="9"/>
  <c r="B66" i="9" s="1"/>
  <c r="B72" i="9"/>
  <c r="B88" i="9"/>
  <c r="B96" i="9"/>
  <c r="B104" i="9"/>
  <c r="B112" i="9"/>
  <c r="B120" i="9"/>
  <c r="B128" i="9"/>
  <c r="B136" i="9"/>
  <c r="B144" i="9"/>
  <c r="B152" i="9"/>
  <c r="B164" i="9"/>
  <c r="D7" i="4"/>
  <c r="D49" i="4"/>
  <c r="D125" i="4"/>
  <c r="D153" i="4"/>
  <c r="D273" i="4"/>
  <c r="D571" i="4"/>
  <c r="D629" i="4"/>
  <c r="D88" i="5"/>
  <c r="D203" i="5"/>
  <c r="D35" i="6"/>
  <c r="D129" i="6"/>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G176" i="9"/>
  <c r="E176" i="9" s="1"/>
  <c r="B176" i="9" s="1"/>
  <c r="G177" i="9"/>
  <c r="E177" i="9" s="1"/>
  <c r="B177" i="9" s="1"/>
  <c r="H179" i="9"/>
  <c r="G178" i="9"/>
  <c r="E178" i="9" s="1"/>
  <c r="B178" i="9" s="1"/>
  <c r="G174" i="9"/>
  <c r="E174" i="9" s="1"/>
  <c r="B174" i="9" s="1"/>
  <c r="I10" i="9"/>
  <c r="E54" i="9"/>
  <c r="B54" i="9" s="1"/>
  <c r="E62" i="9"/>
  <c r="B62" i="9" s="1"/>
  <c r="B80" i="9"/>
  <c r="E88" i="5"/>
  <c r="D1093" i="1" s="1"/>
  <c r="F89" i="5"/>
  <c r="E177" i="5"/>
  <c r="F178" i="5"/>
  <c r="D114" i="6"/>
  <c r="D44" i="8"/>
  <c r="E34" i="9"/>
  <c r="B34" i="9" s="1"/>
  <c r="B64" i="9"/>
  <c r="E78" i="9"/>
  <c r="B78" i="9" s="1"/>
  <c r="G179" i="9"/>
  <c r="E179" i="9" s="1"/>
  <c r="B179" i="9" s="1"/>
  <c r="B160" i="9"/>
  <c r="E163" i="9"/>
  <c r="B163" i="9" s="1"/>
  <c r="B168" i="9"/>
  <c r="F298" i="9"/>
  <c r="E159" i="9"/>
  <c r="B159" i="9" s="1"/>
  <c r="E167" i="9"/>
  <c r="B167" i="9" s="1"/>
  <c r="B317" i="9"/>
  <c r="B325" i="9"/>
  <c r="B333" i="9"/>
  <c r="F229" i="9"/>
  <c r="B229" i="9" s="1"/>
  <c r="F230" i="9"/>
  <c r="B230" i="9" s="1"/>
  <c r="F233" i="9"/>
  <c r="B233" i="9" s="1"/>
  <c r="F234" i="9"/>
  <c r="B234" i="9" s="1"/>
  <c r="F237" i="9"/>
  <c r="B237" i="9" s="1"/>
  <c r="F238" i="9"/>
  <c r="B238" i="9" s="1"/>
  <c r="F241" i="9"/>
  <c r="B241" i="9" s="1"/>
  <c r="F242" i="9"/>
  <c r="B242" i="9" s="1"/>
  <c r="F245" i="9"/>
  <c r="B245" i="9" s="1"/>
  <c r="F246" i="9"/>
  <c r="B246" i="9" s="1"/>
  <c r="F249" i="9"/>
  <c r="B249" i="9" s="1"/>
  <c r="F250" i="9"/>
  <c r="B250" i="9" s="1"/>
  <c r="B255" i="9"/>
  <c r="B263" i="9"/>
  <c r="B271" i="9"/>
  <c r="B279" i="9"/>
  <c r="B287" i="9"/>
  <c r="B313" i="9"/>
  <c r="B321" i="9"/>
  <c r="G1182" i="1" l="1"/>
  <c r="H1604" i="1"/>
  <c r="F228" i="9"/>
  <c r="B228" i="9" s="1"/>
  <c r="F255" i="5"/>
  <c r="E251" i="5"/>
  <c r="G1681" i="1"/>
  <c r="G1259" i="1"/>
  <c r="H1259" i="1"/>
  <c r="E316" i="9"/>
  <c r="B316" i="9" s="1"/>
  <c r="H1024" i="1"/>
  <c r="G1024" i="1"/>
  <c r="G374" i="1"/>
  <c r="H374" i="1"/>
  <c r="H422" i="1"/>
  <c r="G422" i="1"/>
  <c r="H25" i="3"/>
  <c r="C1255" i="1"/>
  <c r="E310" i="9"/>
  <c r="B310" i="9" s="1"/>
  <c r="G338" i="9"/>
  <c r="E338" i="9" s="1"/>
  <c r="B338" i="9" s="1"/>
  <c r="D177" i="5"/>
  <c r="F203" i="5"/>
  <c r="C1207" i="1"/>
  <c r="F273" i="4"/>
  <c r="C269" i="1"/>
  <c r="D6" i="4"/>
  <c r="F7" i="4"/>
  <c r="C3" i="1"/>
  <c r="E7" i="5"/>
  <c r="F7" i="5" s="1"/>
  <c r="D1017" i="1"/>
  <c r="F430" i="4"/>
  <c r="C424" i="1"/>
  <c r="F202" i="4"/>
  <c r="C198" i="1"/>
  <c r="I31" i="3"/>
  <c r="D1537" i="1"/>
  <c r="F262" i="4"/>
  <c r="C258" i="1"/>
  <c r="F147" i="5"/>
  <c r="C1152" i="1"/>
  <c r="H22" i="3"/>
  <c r="C1012" i="1"/>
  <c r="F321" i="4"/>
  <c r="C316" i="1"/>
  <c r="F134" i="4"/>
  <c r="C130" i="1"/>
  <c r="D141" i="6"/>
  <c r="I1573" i="1"/>
  <c r="I1569" i="1"/>
  <c r="I1565" i="1"/>
  <c r="I1560" i="1"/>
  <c r="I1543" i="1"/>
  <c r="C1093" i="1"/>
  <c r="F88" i="5"/>
  <c r="H24" i="9"/>
  <c r="D152" i="4"/>
  <c r="G24" i="9"/>
  <c r="F153" i="4"/>
  <c r="C149" i="1"/>
  <c r="E69" i="5"/>
  <c r="D1075" i="1"/>
  <c r="F584" i="4"/>
  <c r="C578" i="1"/>
  <c r="F648" i="4"/>
  <c r="C642" i="1"/>
  <c r="F361" i="4"/>
  <c r="D360" i="4"/>
  <c r="C356" i="1"/>
  <c r="D69" i="5"/>
  <c r="F536" i="4"/>
  <c r="D535" i="4"/>
  <c r="C530" i="1"/>
  <c r="F230" i="4"/>
  <c r="C226" i="1"/>
  <c r="F647" i="4"/>
  <c r="C641" i="1"/>
  <c r="F522" i="4"/>
  <c r="C516" i="1"/>
  <c r="F129" i="6"/>
  <c r="C1525" i="1"/>
  <c r="F629" i="4"/>
  <c r="C623" i="1"/>
  <c r="F125" i="4"/>
  <c r="C121" i="1"/>
  <c r="H160" i="1"/>
  <c r="G160" i="1"/>
  <c r="C1628" i="1"/>
  <c r="D45" i="8"/>
  <c r="G344" i="9" s="1"/>
  <c r="E344" i="9" s="1"/>
  <c r="B344" i="9" s="1"/>
  <c r="E535" i="4"/>
  <c r="D530" i="1"/>
  <c r="F373" i="4"/>
  <c r="C368" i="1"/>
  <c r="E315" i="9"/>
  <c r="B315" i="9" s="1"/>
  <c r="F70" i="5"/>
  <c r="I1575" i="1"/>
  <c r="I1567" i="1"/>
  <c r="I1562" i="1"/>
  <c r="I1558" i="1"/>
  <c r="E152" i="4"/>
  <c r="H1539" i="1"/>
  <c r="G1539" i="1"/>
  <c r="I24" i="3"/>
  <c r="H19" i="9"/>
  <c r="E19" i="9" s="1"/>
  <c r="B19" i="9" s="1"/>
  <c r="D1181" i="1"/>
  <c r="I39" i="3"/>
  <c r="C1621" i="1"/>
  <c r="F114" i="6"/>
  <c r="H30" i="3"/>
  <c r="C1510" i="1"/>
  <c r="H28" i="3"/>
  <c r="F35" i="6"/>
  <c r="C1431" i="1"/>
  <c r="F571" i="4"/>
  <c r="C565" i="1"/>
  <c r="F49" i="4"/>
  <c r="C45" i="1"/>
  <c r="E360" i="4"/>
  <c r="F466" i="4"/>
  <c r="C460" i="1"/>
  <c r="E417" i="4"/>
  <c r="D412" i="1" s="1"/>
  <c r="D303" i="1"/>
  <c r="F82" i="4"/>
  <c r="C78" i="1"/>
  <c r="F135" i="5"/>
  <c r="C1140" i="1"/>
  <c r="F12" i="5"/>
  <c r="E430" i="4"/>
  <c r="F309" i="4"/>
  <c r="D308" i="4"/>
  <c r="C304" i="1"/>
  <c r="F274" i="5"/>
  <c r="C1278" i="1"/>
  <c r="I17" i="3"/>
  <c r="E422" i="4"/>
  <c r="D2" i="1"/>
  <c r="F597" i="4"/>
  <c r="C591" i="1"/>
  <c r="F164" i="4"/>
  <c r="G346" i="9"/>
  <c r="E346" i="9" s="1"/>
  <c r="H33" i="3"/>
  <c r="C1538" i="1"/>
  <c r="E24" i="9" l="1"/>
  <c r="I25" i="3"/>
  <c r="D1255" i="1"/>
  <c r="E176" i="5"/>
  <c r="D1180" i="1" s="1"/>
  <c r="F251" i="5"/>
  <c r="H1538" i="1"/>
  <c r="G1538" i="1"/>
  <c r="H565" i="1"/>
  <c r="G565" i="1"/>
  <c r="H1621" i="1"/>
  <c r="G1621" i="1"/>
  <c r="E640" i="4"/>
  <c r="D634" i="1" s="1"/>
  <c r="D529" i="1"/>
  <c r="D417" i="4"/>
  <c r="F308" i="4"/>
  <c r="C303" i="1"/>
  <c r="H1140" i="1"/>
  <c r="G1140" i="1"/>
  <c r="E418" i="4"/>
  <c r="D413" i="1" s="1"/>
  <c r="D355" i="1"/>
  <c r="H1510" i="1"/>
  <c r="G1510" i="1"/>
  <c r="H368" i="1"/>
  <c r="G368" i="1"/>
  <c r="I40" i="3"/>
  <c r="C1622" i="1"/>
  <c r="H11" i="3" s="1"/>
  <c r="H121" i="1"/>
  <c r="G121" i="1"/>
  <c r="H1525" i="1"/>
  <c r="G1525" i="1"/>
  <c r="H641" i="1"/>
  <c r="G641" i="1"/>
  <c r="H530" i="1"/>
  <c r="G530" i="1"/>
  <c r="H356" i="1"/>
  <c r="G356" i="1"/>
  <c r="I23" i="3"/>
  <c r="D1074" i="1"/>
  <c r="D299" i="4"/>
  <c r="F152" i="4"/>
  <c r="H18" i="3"/>
  <c r="C148" i="1"/>
  <c r="H316" i="1"/>
  <c r="G316" i="1"/>
  <c r="H258" i="1"/>
  <c r="G258" i="1"/>
  <c r="H198" i="1"/>
  <c r="G198" i="1"/>
  <c r="G1207" i="1"/>
  <c r="H1207" i="1"/>
  <c r="G1255" i="1"/>
  <c r="H1255" i="1"/>
  <c r="B346" i="9"/>
  <c r="E345" i="9"/>
  <c r="I10" i="3" s="1"/>
  <c r="G1278" i="1"/>
  <c r="H1278" i="1"/>
  <c r="H45" i="1"/>
  <c r="G45" i="1"/>
  <c r="E299" i="4"/>
  <c r="I18" i="3"/>
  <c r="D148" i="1"/>
  <c r="D640" i="4"/>
  <c r="F535" i="4"/>
  <c r="C529" i="1"/>
  <c r="D418" i="4"/>
  <c r="F360" i="4"/>
  <c r="C355" i="1"/>
  <c r="H578" i="1"/>
  <c r="G578" i="1"/>
  <c r="H149" i="1"/>
  <c r="G149" i="1"/>
  <c r="H31" i="3"/>
  <c r="F141" i="6"/>
  <c r="C1537" i="1"/>
  <c r="H1017" i="1"/>
  <c r="G1017" i="1"/>
  <c r="D300" i="4"/>
  <c r="F6" i="4"/>
  <c r="H17" i="3"/>
  <c r="D422" i="4"/>
  <c r="C2" i="1"/>
  <c r="H591" i="1"/>
  <c r="G591" i="1"/>
  <c r="H304" i="1"/>
  <c r="G304" i="1"/>
  <c r="G1431" i="1"/>
  <c r="H1431" i="1"/>
  <c r="H9" i="3"/>
  <c r="G1628" i="1"/>
  <c r="H1628" i="1"/>
  <c r="E643" i="4"/>
  <c r="D417" i="1"/>
  <c r="E639" i="4"/>
  <c r="D633" i="1" s="1"/>
  <c r="D424" i="1"/>
  <c r="H78" i="1"/>
  <c r="G78" i="1"/>
  <c r="H460" i="1"/>
  <c r="G460" i="1"/>
  <c r="K1481" i="9"/>
  <c r="H623" i="1"/>
  <c r="G623" i="1"/>
  <c r="H516" i="1"/>
  <c r="G516" i="1"/>
  <c r="H226" i="1"/>
  <c r="G226" i="1"/>
  <c r="H130" i="1"/>
  <c r="G130" i="1"/>
  <c r="H1152" i="1"/>
  <c r="G1152" i="1"/>
  <c r="H424" i="1"/>
  <c r="G424" i="1"/>
  <c r="I22" i="3"/>
  <c r="E6" i="5"/>
  <c r="D1012" i="1"/>
  <c r="H1012" i="1" s="1"/>
  <c r="H269" i="1"/>
  <c r="G269" i="1"/>
  <c r="D176" i="5"/>
  <c r="H24" i="3"/>
  <c r="F177" i="5"/>
  <c r="C1181" i="1"/>
  <c r="G343" i="9"/>
  <c r="E343" i="9" s="1"/>
  <c r="F69" i="5"/>
  <c r="H23" i="3"/>
  <c r="C1074" i="1"/>
  <c r="H642" i="1"/>
  <c r="G642" i="1"/>
  <c r="H1075" i="1"/>
  <c r="G1075" i="1"/>
  <c r="B24" i="9"/>
  <c r="H1093" i="1"/>
  <c r="G1093" i="1"/>
  <c r="D6" i="5"/>
  <c r="D639" i="4"/>
  <c r="H3" i="1"/>
  <c r="G3" i="1"/>
  <c r="G348" i="9"/>
  <c r="E348" i="9" s="1"/>
  <c r="G1012" i="1" l="1"/>
  <c r="N3" i="9"/>
  <c r="K3" i="9"/>
  <c r="F422" i="4"/>
  <c r="D643" i="4"/>
  <c r="C417" i="1"/>
  <c r="H1074" i="1"/>
  <c r="G1074" i="1"/>
  <c r="H1181" i="1"/>
  <c r="G1181" i="1"/>
  <c r="H529" i="1"/>
  <c r="G529" i="1"/>
  <c r="H303" i="1"/>
  <c r="G303" i="1"/>
  <c r="E342" i="9"/>
  <c r="I11" i="3" s="1"/>
  <c r="B343" i="9"/>
  <c r="H299" i="9"/>
  <c r="D1011" i="1"/>
  <c r="H355" i="1"/>
  <c r="G355" i="1"/>
  <c r="E301" i="4"/>
  <c r="D297" i="1" s="1"/>
  <c r="E423" i="4"/>
  <c r="D295" i="1"/>
  <c r="E300" i="4"/>
  <c r="F300" i="4" s="1"/>
  <c r="D423" i="4"/>
  <c r="D301" i="4"/>
  <c r="F299" i="4"/>
  <c r="C295" i="1"/>
  <c r="G306" i="9"/>
  <c r="E306" i="9" s="1"/>
  <c r="B306" i="9" s="1"/>
  <c r="G299" i="9"/>
  <c r="F6" i="5"/>
  <c r="C1011" i="1"/>
  <c r="F176" i="5"/>
  <c r="C1180" i="1"/>
  <c r="F639" i="4"/>
  <c r="C633" i="1"/>
  <c r="H2" i="1"/>
  <c r="G2" i="1"/>
  <c r="C296" i="1"/>
  <c r="H1537" i="1"/>
  <c r="G1537" i="1"/>
  <c r="F640" i="4"/>
  <c r="C634" i="1"/>
  <c r="H148" i="1"/>
  <c r="G148" i="1"/>
  <c r="H1622" i="1"/>
  <c r="G1622" i="1"/>
  <c r="F417" i="4"/>
  <c r="C412" i="1"/>
  <c r="E347" i="9"/>
  <c r="I9" i="3" s="1"/>
  <c r="B348" i="9"/>
  <c r="D637" i="1"/>
  <c r="F418" i="4"/>
  <c r="C413" i="1"/>
  <c r="E299" i="9" l="1"/>
  <c r="B299" i="9" s="1"/>
  <c r="H413" i="1"/>
  <c r="G413" i="1"/>
  <c r="H1180" i="1"/>
  <c r="G1180" i="1"/>
  <c r="F301" i="4"/>
  <c r="C297" i="1"/>
  <c r="E425" i="4"/>
  <c r="D420" i="1" s="1"/>
  <c r="H20" i="9"/>
  <c r="E644" i="4"/>
  <c r="D418" i="1"/>
  <c r="E424" i="4"/>
  <c r="D419" i="1" s="1"/>
  <c r="H417" i="1"/>
  <c r="G417" i="1"/>
  <c r="F643" i="4"/>
  <c r="C637" i="1"/>
  <c r="D644" i="4"/>
  <c r="D645" i="4" s="1"/>
  <c r="D425" i="4"/>
  <c r="F423" i="4"/>
  <c r="C418" i="1"/>
  <c r="G20" i="9"/>
  <c r="E20" i="9" s="1"/>
  <c r="B20" i="9" s="1"/>
  <c r="H633" i="1"/>
  <c r="G633" i="1"/>
  <c r="H8" i="3"/>
  <c r="H1011" i="1"/>
  <c r="G1011" i="1"/>
  <c r="H295" i="1"/>
  <c r="G295" i="1"/>
  <c r="D296" i="1"/>
  <c r="H296" i="1" s="1"/>
  <c r="H634" i="1"/>
  <c r="G634" i="1"/>
  <c r="H412" i="1"/>
  <c r="G412" i="1"/>
  <c r="D424" i="4"/>
  <c r="C639" i="1" l="1"/>
  <c r="M3" i="9"/>
  <c r="H418" i="1"/>
  <c r="G418" i="1"/>
  <c r="H637" i="1"/>
  <c r="G637" i="1"/>
  <c r="G296" i="1"/>
  <c r="F424" i="4"/>
  <c r="C419" i="1"/>
  <c r="F425" i="4"/>
  <c r="C420" i="1"/>
  <c r="H297" i="1"/>
  <c r="G297" i="1"/>
  <c r="D646" i="4"/>
  <c r="F644" i="4"/>
  <c r="C638" i="1"/>
  <c r="E646" i="4"/>
  <c r="D638" i="1"/>
  <c r="E645" i="4"/>
  <c r="E649" i="4" l="1"/>
  <c r="D639" i="1"/>
  <c r="H639" i="1" s="1"/>
  <c r="H420" i="1"/>
  <c r="G420" i="1"/>
  <c r="F645" i="4"/>
  <c r="F646" i="4"/>
  <c r="D650" i="4"/>
  <c r="C640" i="1"/>
  <c r="E650" i="4"/>
  <c r="D640" i="1"/>
  <c r="H638" i="1"/>
  <c r="G638" i="1"/>
  <c r="H419" i="1"/>
  <c r="G419" i="1"/>
  <c r="H334" i="9"/>
  <c r="G334" i="9"/>
  <c r="D649" i="4"/>
  <c r="E334" i="9" l="1"/>
  <c r="B334" i="9" s="1"/>
  <c r="G639" i="1"/>
  <c r="H640" i="1"/>
  <c r="G640" i="1"/>
  <c r="H19" i="3"/>
  <c r="F649" i="4"/>
  <c r="C643" i="1"/>
  <c r="G297" i="9"/>
  <c r="E297" i="9" s="1"/>
  <c r="B297" i="9" s="1"/>
  <c r="I20" i="3"/>
  <c r="D644" i="1"/>
  <c r="H7" i="3"/>
  <c r="F650" i="4"/>
  <c r="H20" i="3"/>
  <c r="C644" i="1"/>
  <c r="I19" i="3"/>
  <c r="D643" i="1"/>
  <c r="E298" i="9" l="1"/>
  <c r="I8" i="3" s="1"/>
  <c r="J3" i="9"/>
  <c r="H643" i="1"/>
  <c r="G643" i="1"/>
  <c r="H644" i="1"/>
  <c r="G644" i="1"/>
  <c r="G295" i="9" l="1"/>
  <c r="L293" i="9"/>
  <c r="F293" i="9" s="1"/>
  <c r="H295" i="9"/>
  <c r="H18" i="9"/>
  <c r="H21" i="9"/>
  <c r="I17" i="9"/>
  <c r="J11" i="9"/>
  <c r="I8" i="9"/>
  <c r="K10" i="9"/>
  <c r="J7" i="9"/>
  <c r="G16" i="9"/>
  <c r="K6" i="9"/>
  <c r="G18" i="9"/>
  <c r="M15" i="9"/>
  <c r="I12" i="9"/>
  <c r="H22" i="9"/>
  <c r="I5" i="9"/>
  <c r="K11" i="9"/>
  <c r="H16" i="9"/>
  <c r="I6" i="9"/>
  <c r="K12" i="9"/>
  <c r="G17" i="9"/>
  <c r="I7" i="9"/>
  <c r="K13" i="9"/>
  <c r="K7" i="9"/>
  <c r="J12" i="9"/>
  <c r="J17" i="9"/>
  <c r="K8" i="9"/>
  <c r="J13" i="9"/>
  <c r="K9" i="9"/>
  <c r="L15" i="9"/>
  <c r="G21" i="9"/>
  <c r="M16" i="9"/>
  <c r="G22" i="9"/>
  <c r="J8" i="9"/>
  <c r="I13" i="9"/>
  <c r="J9" i="9"/>
  <c r="H15" i="9"/>
  <c r="K5" i="9"/>
  <c r="J10" i="9"/>
  <c r="I9" i="9"/>
  <c r="G15" i="9"/>
  <c r="J5" i="9"/>
  <c r="L16" i="9"/>
  <c r="J6" i="9"/>
  <c r="I11" i="9"/>
  <c r="H17" i="9"/>
  <c r="E15" i="9" l="1"/>
  <c r="F15" i="9"/>
  <c r="F16" i="9"/>
  <c r="E10" i="9"/>
  <c r="B10" i="9" s="1"/>
  <c r="E13" i="9"/>
  <c r="B13" i="9" s="1"/>
  <c r="E21" i="9"/>
  <c r="B21" i="9" s="1"/>
  <c r="E11" i="9"/>
  <c r="B11" i="9" s="1"/>
  <c r="E22" i="9"/>
  <c r="B22" i="9" s="1"/>
  <c r="E9" i="9"/>
  <c r="B9" i="9" s="1"/>
  <c r="E18" i="9"/>
  <c r="B18" i="9" s="1"/>
  <c r="E6" i="9"/>
  <c r="B6" i="9" s="1"/>
  <c r="E8" i="9"/>
  <c r="B8" i="9" s="1"/>
  <c r="E7" i="9"/>
  <c r="B7" i="9" s="1"/>
  <c r="E12" i="9"/>
  <c r="B12" i="9" s="1"/>
  <c r="E16" i="9"/>
  <c r="E17" i="9"/>
  <c r="B17" i="9" s="1"/>
  <c r="B293" i="9"/>
  <c r="F23" i="9"/>
  <c r="E5" i="9"/>
  <c r="E295" i="9"/>
  <c r="B15" i="9" l="1"/>
  <c r="B16" i="9"/>
  <c r="F14" i="9"/>
  <c r="F3" i="9" s="1"/>
  <c r="E14" i="9"/>
  <c r="I13" i="3" s="1"/>
  <c r="B5" i="9"/>
  <c r="E4" i="9"/>
  <c r="B295" i="9"/>
  <c r="E23" i="9"/>
  <c r="I7" i="3" s="1"/>
  <c r="E3" i="9" l="1"/>
</calcChain>
</file>

<file path=xl/sharedStrings.xml><?xml version="1.0" encoding="utf-8"?>
<sst xmlns="http://schemas.openxmlformats.org/spreadsheetml/2006/main" count="4733" uniqueCount="3656">
  <si>
    <t>Obveznik:</t>
  </si>
  <si>
    <t>11935 - OSNOVNA ŠKOLA MARINA DRŽIĆA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</si>
  <si>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</si>
  <si>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</si>
  <si>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</si>
  <si>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</si>
  <si>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</si>
  <si>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</si>
  <si>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</si>
  <si>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</si>
  <si>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</si>
  <si>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</si>
  <si>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</si>
  <si>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</si>
  <si>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</si>
  <si>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</si>
  <si>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</si>
  <si>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</si>
  <si>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</si>
  <si>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</si>
  <si>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</si>
  <si>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</si>
  <si>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</si>
  <si>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</si>
  <si>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</si>
  <si>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</si>
  <si>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</si>
  <si>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</si>
  <si>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</si>
  <si>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</si>
  <si>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</si>
  <si>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</si>
  <si>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</si>
  <si>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</si>
  <si>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</si>
  <si>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</si>
  <si>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</si>
  <si>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</si>
  <si>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</si>
  <si>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</si>
  <si>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</si>
  <si>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</si>
  <si>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</si>
  <si>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</si>
  <si>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</si>
  <si>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</si>
  <si>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</si>
  <si>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</si>
  <si>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</si>
  <si>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</si>
  <si>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</si>
  <si>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</si>
  <si>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</si>
  <si>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</si>
  <si>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</si>
  <si>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</si>
  <si>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</si>
  <si>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</si>
  <si>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</si>
  <si>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</si>
  <si>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</si>
  <si>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</si>
  <si>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</si>
  <si>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</si>
  <si>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</si>
  <si>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</si>
  <si>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</si>
  <si>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</si>
  <si>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</si>
  <si>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</si>
  <si>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</si>
  <si>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</si>
  <si>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</si>
  <si>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</si>
  <si>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</si>
  <si>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</si>
  <si>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</si>
  <si>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</si>
  <si>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</si>
  <si>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</si>
  <si>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</si>
  <si>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</si>
  <si>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</si>
  <si>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</si>
  <si>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</si>
  <si>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</si>
  <si>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</si>
  <si>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</si>
  <si>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</si>
  <si>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</si>
  <si>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</si>
  <si>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</si>
  <si>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</si>
  <si>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</si>
  <si>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</si>
  <si>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</si>
  <si>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</si>
  <si>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</si>
  <si>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</si>
  <si>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</si>
  <si>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</si>
  <si>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</si>
  <si>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</si>
  <si>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</si>
  <si>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</si>
  <si>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</si>
  <si>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</si>
  <si>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</si>
  <si>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</si>
  <si>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</si>
  <si>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</si>
  <si>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</si>
  <si>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</si>
  <si>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</si>
  <si>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</si>
  <si>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</si>
  <si>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</si>
  <si>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</si>
  <si>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</si>
  <si>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</si>
  <si>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</si>
  <si>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</si>
  <si>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</si>
  <si>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</si>
  <si>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</si>
  <si>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</si>
  <si>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</si>
  <si>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</si>
  <si>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</si>
  <si>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</si>
  <si>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</si>
  <si>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</si>
  <si>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</si>
  <si>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</si>
  <si>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</si>
  <si>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</si>
  <si>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</si>
  <si>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</si>
  <si>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</si>
  <si>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</si>
  <si>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</si>
  <si>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</si>
  <si>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</si>
  <si>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</si>
  <si>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</si>
  <si>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</si>
  <si>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</si>
  <si>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</si>
  <si>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</si>
  <si>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</si>
  <si>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</si>
  <si>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</si>
  <si>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</si>
  <si>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</si>
  <si>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</si>
  <si>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</si>
  <si>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</si>
  <si>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</si>
  <si>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</si>
  <si>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</si>
  <si>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</si>
  <si>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</si>
  <si>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</si>
  <si>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</si>
  <si>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</si>
  <si>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</si>
  <si>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</si>
  <si>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</si>
  <si>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</si>
  <si>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</si>
  <si>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</si>
  <si>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</si>
  <si>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</si>
  <si>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</si>
  <si>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</si>
  <si>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</si>
  <si>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</si>
  <si>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</si>
  <si>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</si>
  <si>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</si>
  <si>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</si>
  <si>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</si>
  <si>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</si>
  <si>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</si>
  <si>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</si>
  <si>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</si>
  <si>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</si>
  <si>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</si>
  <si>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</si>
  <si>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</si>
  <si>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</si>
  <si>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</si>
  <si>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</si>
  <si>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</si>
  <si>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</si>
  <si>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</si>
  <si>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</si>
  <si>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</si>
  <si>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</si>
  <si>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</si>
  <si>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</si>
  <si>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</si>
  <si>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</si>
  <si>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</si>
  <si>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</si>
  <si>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</si>
  <si>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</si>
  <si>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</si>
  <si>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</si>
  <si>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</si>
  <si>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</si>
  <si>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</si>
  <si>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</si>
  <si>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</si>
  <si>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</si>
  <si>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</si>
  <si>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</si>
  <si>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</si>
  <si>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</si>
  <si>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</si>
  <si>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</si>
  <si>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</si>
  <si>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</si>
  <si>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</si>
  <si>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</si>
  <si>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</si>
  <si>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</si>
  <si>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</si>
  <si>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</si>
  <si>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</si>
  <si>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</si>
  <si>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</si>
  <si>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</si>
  <si>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</si>
  <si>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</si>
  <si>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</si>
  <si>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</si>
  <si>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</si>
  <si>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</si>
  <si>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</si>
  <si>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</si>
  <si>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</si>
  <si>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</si>
  <si>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</si>
  <si>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</si>
  <si>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</si>
  <si>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</si>
  <si>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</si>
  <si>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</si>
  <si>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</si>
  <si>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</si>
  <si>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</si>
  <si>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</si>
  <si>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</si>
  <si>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</si>
  <si>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</si>
  <si>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</si>
  <si>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</si>
  <si>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</si>
  <si>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</si>
  <si>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</si>
  <si>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</si>
  <si>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</si>
  <si>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</si>
  <si>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</si>
  <si>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</si>
  <si>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</si>
  <si>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</si>
  <si>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</si>
  <si>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</si>
  <si>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</si>
  <si>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</si>
  <si>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</si>
  <si>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</si>
  <si>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</si>
  <si>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</si>
  <si>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</si>
  <si>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</si>
  <si>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</si>
  <si>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</si>
  <si>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</si>
  <si>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</si>
  <si>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</si>
  <si>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</si>
  <si>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</si>
  <si>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</si>
  <si>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</si>
  <si>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</si>
  <si>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</si>
  <si>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</si>
  <si>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</si>
  <si>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</si>
  <si>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</si>
  <si>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</si>
  <si>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</si>
  <si>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</si>
  <si>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</si>
  <si>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</si>
  <si>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</si>
  <si>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</si>
  <si>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</si>
  <si>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</si>
  <si>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</si>
  <si>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</si>
  <si>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</si>
  <si>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</si>
  <si>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</si>
  <si>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</si>
  <si>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</si>
  <si>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</si>
  <si>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</si>
  <si>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</si>
  <si>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</si>
  <si>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</si>
  <si>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</si>
  <si>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</si>
  <si>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</si>
  <si>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</si>
  <si>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</si>
  <si>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</si>
  <si>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</si>
  <si>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</si>
  <si>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</si>
  <si>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</si>
  <si>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</si>
  <si>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</si>
  <si>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</si>
  <si>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</si>
  <si>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</si>
  <si>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</si>
  <si>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</si>
  <si>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</si>
  <si>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</si>
  <si>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</si>
  <si>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</si>
  <si>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</si>
  <si>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</si>
  <si>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</si>
  <si>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</si>
  <si>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</si>
  <si>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</si>
  <si>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</si>
  <si>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</si>
  <si>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</si>
  <si>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</si>
  <si>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</si>
  <si>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</si>
  <si>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</si>
  <si>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</si>
  <si>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</si>
  <si>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</si>
  <si>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</si>
  <si>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</si>
  <si>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</si>
  <si>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</si>
  <si>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</si>
  <si>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</si>
  <si>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</si>
  <si>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</si>
  <si>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</si>
  <si>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</si>
  <si>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</si>
  <si>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</si>
  <si>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</si>
  <si>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</si>
  <si>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</si>
  <si>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</si>
  <si>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</si>
  <si>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</si>
  <si>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</si>
  <si>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</si>
  <si>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</si>
  <si>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</si>
  <si>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</si>
  <si>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</si>
  <si>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</si>
  <si>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</si>
  <si>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</si>
  <si>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</si>
  <si>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</si>
  <si>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</si>
  <si>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</si>
  <si>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</si>
  <si>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</si>
  <si>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</si>
  <si>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</si>
  <si>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</si>
  <si>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</si>
  <si>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</si>
  <si>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</si>
  <si>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</si>
  <si>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</si>
  <si>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</si>
  <si>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</si>
  <si>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</si>
  <si>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</si>
  <si>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</si>
  <si>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</si>
  <si>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</si>
  <si>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</si>
  <si>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</si>
  <si>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</si>
  <si>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</si>
  <si>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</si>
  <si>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</si>
  <si>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</si>
  <si>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</si>
  <si>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</si>
  <si>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</si>
  <si>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</si>
  <si>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</si>
  <si>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</si>
  <si>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</si>
  <si>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</si>
  <si>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</si>
  <si>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</si>
  <si>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</si>
  <si>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</si>
  <si>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</si>
  <si>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</si>
  <si>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</si>
  <si>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</si>
  <si>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</si>
  <si>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</si>
  <si>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</si>
  <si>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</si>
  <si>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</si>
  <si>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</si>
  <si>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</si>
  <si>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</si>
  <si>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</si>
  <si>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</si>
  <si>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</si>
  <si>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</si>
  <si>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</si>
  <si>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</si>
  <si>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</si>
  <si>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</si>
  <si>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</si>
  <si>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</si>
  <si>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</si>
  <si>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</si>
  <si>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</si>
  <si>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</si>
  <si>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</si>
  <si>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</si>
  <si>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</si>
  <si>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</si>
  <si>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</si>
  <si>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</si>
  <si>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</si>
  <si>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</si>
  <si>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</si>
  <si>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</si>
  <si>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</si>
  <si>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</si>
  <si>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</si>
  <si>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</si>
  <si>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</si>
  <si>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</si>
  <si>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</si>
  <si>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</si>
  <si>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</si>
  <si>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</si>
  <si>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</si>
  <si>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</si>
  <si>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</si>
  <si>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</si>
  <si>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</si>
  <si>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</si>
  <si>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</si>
  <si>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</si>
  <si>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</si>
  <si>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</si>
  <si>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</si>
  <si>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</si>
  <si>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</si>
  <si>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</si>
  <si>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</si>
  <si>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</si>
  <si>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</si>
  <si>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</si>
  <si>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</si>
  <si>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</si>
  <si>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</si>
  <si>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</si>
  <si>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</si>
  <si>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</si>
  <si>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</si>
  <si>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</si>
  <si>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</si>
  <si>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</si>
  <si>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</si>
  <si>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</si>
  <si>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</si>
  <si>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</si>
  <si>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</si>
  <si>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</si>
  <si>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</si>
  <si>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</si>
  <si>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</si>
  <si>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</si>
  <si>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</si>
  <si>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</si>
  <si>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</si>
  <si>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</si>
  <si>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</si>
  <si>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</si>
  <si>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</si>
  <si>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</si>
  <si>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</si>
  <si>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</si>
  <si>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</si>
  <si>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</si>
  <si>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</si>
  <si>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</si>
  <si>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</si>
  <si>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</si>
  <si>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</si>
  <si>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</si>
  <si>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</si>
  <si>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</si>
  <si>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</si>
  <si>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</si>
  <si>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</si>
  <si>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</si>
  <si>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</si>
  <si>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</si>
  <si>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</si>
  <si>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</si>
  <si>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</si>
  <si>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</si>
  <si>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</si>
  <si>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</si>
  <si>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</si>
  <si>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</si>
  <si>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</si>
  <si>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</si>
  <si>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</si>
  <si>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</si>
  <si>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</si>
  <si>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</si>
  <si>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</si>
  <si>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</si>
  <si>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</si>
  <si>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</si>
  <si>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</si>
  <si>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</si>
  <si>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</si>
  <si>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</si>
  <si>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</si>
  <si>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</si>
  <si>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</si>
  <si>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</si>
  <si>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</si>
  <si>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</si>
  <si>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</si>
  <si>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</si>
  <si>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</si>
  <si>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</si>
  <si>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</si>
  <si>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</si>
  <si>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</si>
  <si>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</si>
  <si>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</si>
  <si>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</si>
  <si>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</si>
  <si>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</si>
  <si>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</si>
  <si>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</si>
  <si>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</si>
  <si>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</si>
  <si>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</si>
  <si>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</si>
  <si>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</si>
  <si>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</si>
  <si>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</si>
  <si>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</si>
  <si>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</si>
  <si>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</si>
  <si>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</si>
  <si>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</si>
  <si>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</si>
  <si>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</si>
  <si>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</si>
  <si>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</si>
  <si>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</si>
  <si>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</si>
  <si>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</si>
  <si>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</si>
  <si>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</si>
  <si>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</si>
  <si>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</si>
  <si>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</si>
  <si>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</si>
  <si>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</si>
  <si>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</si>
  <si>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</si>
  <si>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</si>
  <si>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</si>
  <si>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</si>
  <si>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</si>
  <si>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</si>
  <si>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</si>
  <si>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</si>
  <si>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</si>
  <si>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</si>
  <si>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</si>
  <si>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</si>
  <si>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</si>
  <si>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</si>
  <si>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</si>
  <si>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</si>
  <si>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</si>
  <si>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</si>
  <si>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</si>
  <si>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</si>
  <si>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</si>
  <si>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</si>
  <si>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</si>
  <si>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</si>
  <si>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</si>
  <si>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</si>
  <si>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</si>
  <si>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</si>
  <si>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</si>
  <si>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</si>
  <si>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</si>
  <si>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</si>
  <si>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</si>
  <si>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</si>
  <si>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</si>
  <si>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</si>
  <si>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</si>
  <si>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</si>
  <si>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</si>
  <si>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</si>
  <si>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</si>
  <si>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</si>
  <si>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</si>
  <si>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</si>
  <si>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</si>
  <si>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</si>
  <si>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</si>
  <si>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</si>
  <si>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</si>
  <si>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</si>
  <si>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</si>
  <si>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</si>
  <si>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</si>
  <si>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</si>
  <si>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</si>
  <si>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</si>
  <si>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</si>
  <si>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</si>
  <si>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</si>
  <si>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</si>
  <si>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</si>
  <si>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</si>
  <si>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</si>
  <si>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</si>
  <si>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</si>
  <si>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</si>
  <si>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</si>
  <si>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</si>
  <si>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</si>
  <si>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</si>
  <si>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</si>
  <si>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</si>
  <si>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</si>
  <si>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</si>
  <si>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</si>
  <si>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</si>
  <si>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</si>
  <si>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</si>
  <si>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</si>
  <si>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</si>
  <si>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</si>
  <si>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</si>
  <si>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</si>
  <si>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</si>
  <si>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</si>
  <si>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</si>
  <si>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</si>
  <si>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</si>
  <si>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</si>
  <si>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</si>
  <si>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</si>
  <si>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</si>
  <si>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</si>
  <si>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</si>
  <si>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</si>
  <si>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</si>
  <si>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</si>
  <si>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</si>
  <si>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</si>
  <si>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</si>
  <si>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</si>
  <si>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</si>
  <si>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</si>
  <si>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</si>
  <si>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</si>
  <si>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</si>
  <si>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</si>
  <si>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</si>
  <si>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</si>
  <si>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</si>
  <si>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</si>
  <si>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</si>
  <si>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</si>
  <si>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</si>
  <si>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</si>
  <si>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</si>
  <si>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</si>
  <si>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</si>
  <si>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</si>
  <si>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</si>
  <si>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</si>
  <si>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</si>
  <si>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</si>
  <si>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</si>
  <si>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</si>
  <si>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</si>
  <si>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</si>
  <si>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</si>
  <si>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</si>
  <si>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</si>
  <si>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</si>
  <si>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</si>
  <si>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</si>
  <si>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</si>
  <si>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</si>
  <si>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</si>
  <si>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</si>
  <si>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</si>
  <si>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</si>
  <si>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</si>
  <si>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</si>
  <si>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</si>
  <si>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</si>
  <si>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</si>
  <si>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</si>
  <si>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</si>
  <si>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</si>
  <si>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</si>
  <si>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</si>
  <si>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</si>
  <si>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</si>
  <si>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</si>
  <si>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</si>
  <si>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</si>
  <si>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</si>
  <si>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</si>
  <si>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</si>
  <si>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</si>
  <si>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</si>
  <si>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</si>
  <si>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</si>
  <si>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</si>
  <si>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</si>
  <si>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</si>
  <si>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</si>
  <si>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</si>
  <si>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</si>
  <si>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</si>
  <si>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</si>
  <si>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</si>
  <si>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</si>
  <si>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</si>
  <si>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</si>
  <si>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</si>
  <si>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</si>
  <si>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</si>
  <si>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</si>
  <si>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</si>
  <si>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</si>
  <si>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</si>
  <si>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</si>
  <si>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</si>
  <si>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</si>
  <si>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</si>
  <si>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</si>
  <si>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</si>
  <si>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</si>
  <si>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</si>
  <si>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</si>
  <si>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</si>
  <si>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</si>
  <si>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</si>
  <si>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</si>
  <si>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</si>
  <si>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</si>
  <si>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</si>
  <si>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</si>
  <si>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</si>
  <si>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</si>
  <si>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</si>
  <si>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</si>
  <si>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</si>
  <si>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</si>
  <si>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</si>
  <si>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</si>
  <si>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</si>
  <si>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</si>
  <si>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</si>
  <si>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</si>
  <si>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</si>
  <si>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</si>
  <si>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</si>
  <si>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</si>
  <si>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</si>
  <si>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</si>
  <si>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</si>
  <si>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</si>
  <si>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</si>
  <si>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</si>
  <si>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</si>
  <si>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</si>
  <si>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</si>
  <si>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</si>
  <si>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</si>
  <si>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</si>
  <si>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</si>
  <si>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</si>
  <si>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</si>
  <si>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</si>
  <si>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</si>
  <si>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</si>
  <si>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</si>
  <si>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</si>
  <si>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</si>
  <si>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</si>
  <si>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</si>
  <si>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</si>
  <si>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</si>
  <si>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</si>
  <si>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</si>
  <si>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</si>
  <si>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</si>
  <si>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</si>
  <si>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</si>
  <si>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</si>
  <si>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</si>
  <si>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</si>
  <si>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</si>
  <si>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</si>
  <si>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</si>
  <si>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</si>
  <si>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</si>
  <si>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</si>
  <si>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</si>
  <si>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</si>
  <si>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</si>
  <si>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</si>
  <si>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</si>
  <si>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</si>
  <si>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</si>
  <si>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</si>
  <si>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</si>
  <si>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</si>
  <si>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</si>
  <si>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</si>
  <si>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</si>
  <si>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</si>
  <si>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</si>
  <si>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</si>
  <si>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</si>
  <si>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</si>
  <si>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</si>
  <si>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</si>
  <si>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</si>
  <si>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</si>
  <si>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</si>
  <si>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</si>
  <si>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</si>
  <si>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</si>
  <si>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</si>
  <si>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</si>
  <si>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</si>
  <si>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</si>
  <si>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</si>
  <si>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</si>
  <si>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</si>
  <si>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</si>
  <si>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</si>
  <si>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</si>
  <si>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</si>
  <si>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</si>
  <si>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</si>
  <si>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</si>
  <si>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</si>
  <si>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</si>
  <si>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</si>
  <si>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</si>
  <si>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</si>
  <si>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</si>
  <si>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</si>
  <si>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</si>
  <si>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</si>
  <si>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</si>
  <si>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</si>
  <si>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</si>
  <si>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</si>
  <si>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</si>
  <si>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</si>
  <si>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</si>
  <si>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</si>
  <si>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</si>
  <si>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</si>
  <si>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</si>
  <si>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</si>
  <si>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</si>
  <si>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</si>
  <si>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</si>
  <si>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</si>
  <si>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</si>
  <si>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</si>
  <si>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</si>
  <si>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</si>
  <si>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</si>
  <si>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</si>
  <si>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</si>
  <si>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</si>
  <si>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</si>
  <si>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</si>
  <si>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</si>
  <si>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</si>
  <si>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</si>
  <si>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</si>
  <si>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</si>
  <si>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</si>
  <si>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</si>
  <si>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</si>
  <si>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</si>
  <si>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</si>
  <si>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</si>
  <si>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</si>
  <si>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</si>
  <si>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</si>
  <si>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</si>
  <si>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</si>
  <si>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</si>
  <si>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</si>
  <si>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</si>
  <si>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</si>
  <si>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</si>
  <si>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</si>
  <si>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</si>
  <si>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</si>
  <si>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</si>
  <si>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</si>
  <si>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</si>
  <si>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</si>
  <si>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</si>
  <si>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</si>
  <si>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</si>
  <si>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</si>
  <si>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</si>
  <si>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</si>
  <si>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</si>
  <si>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</si>
  <si>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</si>
  <si>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</si>
  <si>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</si>
  <si>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</si>
  <si>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</si>
  <si>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</si>
  <si>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</si>
  <si>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</si>
  <si>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</si>
  <si>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</si>
  <si>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</si>
  <si>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</si>
  <si>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</si>
  <si>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</si>
  <si>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</si>
  <si>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</si>
  <si>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</si>
  <si>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</si>
  <si>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</si>
  <si>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</si>
  <si>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</si>
  <si>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</si>
  <si>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</si>
  <si>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</si>
  <si>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</si>
  <si>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</si>
  <si>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</si>
  <si>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</si>
  <si>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</si>
  <si>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</si>
  <si>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</si>
  <si>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</si>
  <si>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</si>
  <si>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</si>
  <si>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</si>
  <si>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</si>
  <si>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</si>
  <si>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</si>
  <si>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</si>
  <si>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</si>
  <si>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</si>
  <si>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</si>
  <si>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</si>
  <si>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</si>
  <si>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</si>
  <si>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</si>
  <si>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</si>
  <si>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</si>
  <si>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</si>
  <si>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</si>
  <si>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</si>
  <si>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</si>
  <si>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</si>
  <si>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</si>
  <si>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</si>
  <si>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</si>
  <si>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</si>
  <si>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</si>
  <si>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</si>
  <si>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</si>
  <si>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</si>
  <si>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</si>
  <si>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</si>
  <si>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</si>
  <si>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</si>
  <si>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</si>
  <si>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</si>
  <si>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</si>
  <si>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</si>
  <si>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</si>
  <si>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</si>
  <si>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</si>
  <si>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</si>
  <si>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</si>
  <si>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</si>
  <si>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</si>
  <si>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</si>
  <si>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</si>
  <si>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</si>
  <si>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</si>
  <si>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</si>
  <si>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</si>
  <si>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</si>
  <si>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</si>
  <si>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</si>
  <si>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</si>
  <si>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</si>
  <si>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</si>
  <si>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</si>
  <si>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</si>
  <si>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</si>
  <si>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</si>
  <si>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</si>
  <si>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</si>
  <si>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</si>
  <si>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</si>
  <si>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</si>
  <si>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</si>
  <si>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</si>
  <si>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</si>
  <si>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</si>
  <si>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</si>
  <si>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</si>
  <si>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</si>
  <si>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</si>
  <si>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</si>
  <si>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</si>
  <si>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</si>
  <si>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</si>
  <si>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</si>
  <si>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</si>
  <si>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</si>
  <si>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</si>
  <si>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</si>
  <si>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</si>
  <si>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</si>
  <si>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</si>
  <si>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</si>
  <si>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</si>
  <si>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</si>
  <si>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</si>
  <si>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</si>
  <si>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</si>
  <si>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</si>
  <si>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</si>
  <si>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</si>
  <si>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</si>
  <si>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</si>
  <si>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</si>
  <si>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</si>
  <si>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</si>
  <si>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</si>
  <si>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</si>
  <si>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</si>
  <si>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</si>
  <si>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</si>
  <si>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</si>
  <si>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</si>
  <si>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</si>
  <si>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</si>
  <si>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</si>
  <si>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</si>
  <si>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</si>
  <si>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</si>
  <si>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</si>
  <si>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</si>
  <si>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</si>
  <si>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</si>
  <si>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</si>
  <si>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</si>
  <si>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</si>
  <si>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</si>
  <si>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</si>
  <si>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</si>
  <si>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</si>
  <si>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</si>
  <si>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</si>
  <si>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</si>
  <si>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</si>
  <si>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</si>
  <si>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</si>
  <si>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</si>
  <si>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</si>
  <si>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</si>
  <si>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</si>
  <si>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</si>
  <si>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</si>
  <si>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</si>
  <si>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</si>
  <si>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</si>
  <si>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</si>
  <si>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</si>
  <si>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</si>
  <si>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</si>
  <si>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</si>
  <si>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</si>
  <si>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</si>
  <si>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</si>
  <si>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</si>
  <si>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</si>
  <si>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</si>
  <si>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</si>
  <si>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</si>
  <si>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</si>
  <si>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</si>
  <si>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</si>
  <si>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</si>
  <si>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</si>
  <si>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</si>
  <si>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</si>
  <si>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</si>
  <si>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</si>
  <si>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</si>
  <si>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</si>
  <si>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</si>
  <si>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</si>
  <si>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</si>
  <si>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</si>
  <si>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</si>
  <si>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</si>
  <si>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</si>
  <si>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</si>
  <si>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</si>
  <si>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</si>
  <si>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</si>
  <si>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</si>
  <si>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</si>
  <si>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</si>
  <si>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</si>
  <si>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</si>
  <si>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</si>
  <si>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</si>
  <si>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</si>
  <si>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</si>
  <si>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</si>
  <si>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</si>
  <si>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</si>
  <si>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</si>
  <si>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</si>
  <si>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</si>
  <si>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</si>
  <si>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</si>
  <si>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</si>
  <si>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</si>
  <si>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</si>
  <si>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</si>
  <si>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</si>
  <si>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</si>
  <si>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</si>
  <si>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</si>
  <si>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</si>
  <si>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</si>
  <si>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</si>
  <si>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</si>
  <si>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</si>
  <si>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</si>
  <si>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</si>
  <si>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</si>
  <si>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</si>
  <si>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</si>
  <si>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</si>
  <si>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</si>
  <si>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</si>
  <si>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</si>
  <si>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</si>
  <si>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</si>
  <si>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</si>
  <si>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</si>
  <si>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</si>
  <si>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</si>
  <si>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</si>
  <si>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</si>
  <si>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</si>
  <si>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</si>
  <si>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</si>
  <si>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</si>
  <si>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</si>
  <si>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</si>
  <si>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</si>
  <si>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</si>
  <si>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</si>
  <si>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</si>
  <si>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</si>
  <si>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</si>
  <si>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</si>
  <si>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</si>
  <si>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</si>
  <si>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</si>
  <si>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</si>
  <si>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</si>
  <si>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</si>
  <si>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</si>
  <si>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</si>
  <si>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</si>
  <si>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</si>
  <si>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</si>
  <si>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</si>
  <si>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</si>
  <si>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</si>
  <si>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</si>
  <si>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</si>
  <si>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</si>
  <si>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</si>
  <si>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</si>
  <si>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</si>
  <si>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</si>
  <si>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</si>
  <si>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</si>
  <si>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</si>
  <si>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</si>
  <si>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</si>
  <si>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</si>
  <si>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</si>
  <si>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</si>
  <si>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</si>
  <si>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</si>
  <si>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</si>
  <si>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</si>
  <si>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</si>
  <si>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</si>
  <si>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</si>
  <si>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</si>
  <si>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</si>
  <si>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</si>
  <si>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</si>
  <si>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</si>
  <si>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</si>
  <si>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</si>
  <si>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</si>
  <si>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</si>
  <si>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</si>
  <si>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</si>
  <si>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</si>
  <si>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</si>
  <si>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</si>
  <si>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</si>
  <si>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</si>
  <si>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</si>
  <si>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</si>
  <si>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</si>
  <si>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</si>
  <si>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</si>
  <si>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</si>
  <si>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</si>
  <si>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</si>
  <si>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</si>
  <si>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</si>
  <si>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</si>
  <si>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</si>
  <si>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</si>
  <si>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</si>
  <si>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</si>
  <si>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</si>
  <si>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</si>
  <si>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</si>
  <si>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</si>
  <si>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</si>
  <si>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</si>
  <si>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</si>
  <si>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</si>
  <si>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</si>
  <si>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</si>
  <si>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</si>
  <si>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</si>
  <si>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</si>
  <si>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</si>
  <si>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</si>
  <si>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</si>
  <si>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</si>
  <si>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</si>
  <si>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</si>
  <si>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</si>
  <si>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</si>
  <si>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</si>
  <si>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</si>
  <si>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</si>
  <si>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</si>
  <si>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</si>
  <si>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</si>
  <si>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</si>
  <si>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</si>
  <si>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</si>
  <si>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</si>
  <si>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</si>
  <si>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</si>
  <si>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</si>
  <si>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</si>
  <si>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</si>
  <si>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</si>
  <si>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</si>
  <si>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</si>
  <si>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</si>
  <si>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</si>
  <si>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</si>
  <si>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</si>
  <si>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</si>
  <si>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</si>
  <si>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</si>
  <si>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</si>
  <si>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</si>
  <si>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</si>
  <si>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</si>
  <si>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</si>
  <si>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</si>
  <si>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</si>
  <si>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</si>
  <si>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</si>
  <si>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</si>
  <si>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</si>
  <si>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</si>
  <si>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</si>
  <si>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</si>
  <si>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</si>
  <si>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</si>
  <si>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</si>
  <si>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</si>
  <si>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</si>
  <si>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</si>
  <si>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</si>
  <si>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</si>
  <si>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</si>
  <si>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</si>
  <si>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</si>
  <si>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</si>
  <si>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</si>
  <si>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</si>
  <si>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</si>
  <si>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</si>
  <si>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</si>
  <si>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</si>
  <si>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</si>
  <si>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</si>
  <si>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</si>
  <si>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</si>
  <si>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</si>
  <si>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</si>
  <si>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</si>
  <si>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</si>
  <si>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</si>
  <si>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</si>
  <si>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</si>
  <si>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</si>
  <si>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</si>
  <si>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</si>
  <si>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</si>
  <si>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</si>
  <si>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</si>
  <si>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</si>
  <si>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</si>
  <si>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</si>
  <si>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</si>
  <si>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</si>
  <si>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</si>
  <si>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</si>
  <si>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</si>
  <si>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</si>
  <si>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</si>
  <si>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</si>
  <si>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</si>
  <si>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</si>
  <si>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</si>
  <si>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</si>
  <si>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</si>
  <si>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</si>
  <si>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</si>
  <si>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</si>
  <si>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</si>
  <si>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</si>
  <si>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</si>
  <si>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</si>
  <si>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</si>
  <si>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</si>
  <si>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</si>
  <si>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</si>
  <si>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</si>
  <si>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</si>
  <si>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</si>
  <si>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</si>
  <si>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</si>
  <si>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</si>
  <si>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</si>
  <si>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</si>
  <si>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</si>
  <si>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</si>
  <si>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</si>
  <si>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</si>
  <si>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</si>
  <si>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</si>
  <si>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</si>
  <si>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</si>
  <si>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</si>
  <si>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</si>
  <si>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</si>
  <si>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</si>
  <si>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</si>
  <si>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</si>
  <si>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</si>
  <si>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</si>
  <si>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</si>
  <si>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</si>
  <si>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</si>
  <si>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</si>
  <si>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</si>
  <si>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</si>
  <si>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</si>
  <si>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</si>
  <si>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</si>
  <si>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</si>
  <si>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</si>
  <si>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</si>
  <si>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</si>
  <si>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</si>
  <si>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</si>
  <si>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</si>
  <si>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</si>
  <si>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</si>
  <si>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</si>
  <si>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</si>
  <si>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</si>
  <si>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</si>
  <si>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</si>
  <si>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</si>
  <si>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</si>
  <si>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</si>
  <si>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</si>
  <si>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</si>
  <si>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</si>
  <si>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</si>
  <si>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</si>
  <si>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</si>
  <si>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</si>
  <si>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</si>
  <si>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</si>
  <si>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</si>
  <si>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</si>
  <si>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</si>
  <si>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</si>
  <si>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</si>
  <si>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</si>
  <si>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</si>
  <si>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</si>
  <si>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</si>
  <si>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</si>
  <si>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</si>
  <si>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</si>
  <si>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</si>
  <si>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</si>
  <si>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</si>
  <si>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</si>
  <si>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</si>
  <si>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</si>
  <si>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</si>
  <si>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</si>
  <si>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</si>
  <si>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</si>
  <si>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</si>
  <si>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</si>
  <si>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</si>
  <si>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</si>
  <si>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</si>
  <si>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</si>
  <si>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</si>
  <si>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</si>
  <si>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</si>
  <si>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</si>
  <si>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</si>
  <si>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</si>
  <si>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</si>
  <si>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</si>
  <si>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</si>
  <si>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</si>
  <si>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</si>
  <si>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</si>
  <si>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</si>
  <si>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</si>
  <si>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</si>
  <si>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</si>
  <si>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</si>
  <si>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</si>
  <si>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</si>
  <si>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</si>
  <si>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</si>
  <si>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</si>
  <si>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</si>
  <si>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</si>
  <si>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</si>
  <si>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</si>
  <si>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</si>
  <si>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</si>
  <si>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</si>
  <si>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</si>
  <si>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</si>
  <si>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</si>
  <si>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</si>
  <si>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</si>
  <si>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</si>
  <si>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</si>
  <si>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</si>
  <si>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</si>
  <si>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</si>
  <si>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</si>
  <si>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</si>
  <si>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</si>
  <si>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</si>
  <si>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</si>
  <si>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</si>
  <si>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</si>
  <si>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</si>
  <si>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</si>
  <si>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</si>
  <si>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</si>
  <si>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</si>
  <si>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</si>
  <si>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</si>
  <si>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</si>
  <si>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</si>
  <si>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</si>
  <si>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</si>
  <si>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</si>
  <si>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</si>
  <si>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</si>
  <si>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</si>
  <si>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</si>
  <si>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</si>
  <si>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</si>
  <si>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</si>
  <si>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</si>
  <si>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</si>
  <si>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</si>
  <si>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</si>
  <si>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</si>
  <si>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</si>
  <si>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</si>
  <si>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</si>
  <si>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</si>
  <si>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</si>
  <si>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</si>
  <si>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</si>
  <si>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</si>
  <si>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</si>
  <si>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</si>
  <si>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</si>
  <si>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</si>
  <si>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</si>
  <si>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</si>
  <si>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</si>
  <si>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</si>
  <si>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</si>
  <si>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</si>
  <si>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</si>
  <si>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</si>
  <si>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</si>
  <si>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</si>
  <si>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</si>
  <si>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</si>
  <si>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</si>
  <si>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</si>
  <si>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</si>
  <si>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</si>
  <si>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</si>
  <si>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</si>
  <si>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</si>
  <si>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</si>
  <si>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</si>
  <si>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</si>
  <si>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</si>
  <si>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</si>
  <si>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</si>
  <si>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</si>
  <si>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</si>
  <si>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</si>
  <si>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</si>
  <si>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</si>
  <si>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</si>
  <si>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</si>
  <si>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</si>
  <si>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</si>
  <si>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</si>
  <si>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</si>
  <si>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</si>
  <si>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</si>
  <si>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</si>
  <si>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</si>
  <si>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</si>
  <si>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</si>
  <si>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</si>
  <si>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</si>
  <si>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</si>
  <si>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</si>
  <si>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</si>
  <si>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</si>
  <si>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</si>
  <si>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</si>
  <si>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</si>
  <si>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</si>
  <si>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</si>
  <si>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</si>
  <si>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</si>
  <si>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</si>
  <si>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</si>
  <si>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</si>
  <si>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</si>
  <si>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</si>
  <si>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</si>
  <si>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</si>
  <si>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</si>
  <si>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</si>
  <si>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</si>
  <si>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</si>
  <si>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</si>
  <si>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</si>
  <si>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</si>
  <si>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</si>
  <si>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</si>
  <si>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</si>
  <si>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</si>
  <si>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</si>
  <si>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</si>
  <si>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</si>
  <si>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</si>
  <si>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</si>
  <si>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</si>
  <si>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</si>
  <si>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</si>
  <si>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</si>
  <si>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</si>
  <si>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</si>
  <si>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</si>
  <si>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</si>
  <si>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</si>
  <si>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</si>
  <si>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</si>
  <si>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</si>
  <si>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</si>
  <si>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</si>
  <si>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</si>
  <si>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</si>
  <si>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</si>
  <si>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</si>
  <si>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</si>
  <si>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</si>
  <si>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</si>
  <si>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</si>
  <si>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</si>
  <si>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</si>
  <si>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</si>
  <si>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</si>
  <si>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</si>
  <si>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</si>
  <si>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</si>
  <si>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</si>
  <si>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</si>
  <si>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</si>
  <si>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</si>
  <si>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</si>
  <si>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</si>
  <si>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</si>
  <si>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</si>
  <si>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</si>
  <si>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</si>
  <si>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</si>
  <si>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</si>
  <si>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</si>
  <si>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</si>
  <si>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</si>
  <si>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</si>
  <si>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</si>
  <si>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</si>
  <si>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</si>
  <si>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</si>
  <si>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</si>
  <si>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</si>
  <si>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</si>
  <si>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</si>
  <si>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</si>
  <si>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</si>
  <si>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</si>
  <si>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</si>
  <si>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</si>
  <si>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</si>
  <si>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</si>
  <si>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</si>
  <si>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</si>
  <si>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</si>
  <si>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</si>
  <si>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</si>
  <si>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</si>
  <si>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</si>
  <si>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</si>
  <si>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</si>
  <si>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</si>
  <si>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</si>
  <si>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</si>
  <si>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</si>
  <si>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</si>
  <si>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</si>
  <si>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</si>
  <si>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</si>
  <si>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</si>
  <si>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</si>
  <si>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</si>
  <si>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</si>
  <si>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</si>
  <si>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</si>
  <si>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</si>
  <si>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</si>
  <si>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</si>
  <si>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</si>
  <si>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</si>
  <si>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</si>
  <si>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</si>
  <si>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</si>
  <si>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</si>
  <si>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</si>
  <si>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</si>
  <si>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</si>
  <si>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</si>
  <si>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</si>
  <si>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</si>
  <si>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</si>
  <si>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</si>
  <si>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</si>
  <si>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</si>
  <si>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</si>
  <si>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</si>
  <si>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</si>
  <si>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</si>
  <si>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</si>
  <si>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</si>
  <si>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</si>
  <si>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</si>
  <si>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</si>
  <si>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</si>
  <si>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</si>
  <si>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</si>
  <si>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</si>
  <si>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</si>
  <si>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</si>
  <si>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</si>
  <si>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</si>
  <si>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</si>
  <si>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</si>
  <si>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</si>
  <si>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</si>
  <si>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</si>
  <si>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</si>
  <si>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</si>
  <si>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</si>
  <si>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</si>
  <si>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</si>
  <si>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</si>
  <si>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</si>
  <si>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</si>
  <si>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</si>
  <si>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</si>
  <si>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</si>
  <si>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</si>
  <si>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</si>
  <si>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</si>
  <si>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</si>
  <si>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</si>
  <si>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</si>
  <si>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</si>
  <si>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</si>
  <si>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</si>
  <si>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</si>
  <si>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</si>
  <si>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</si>
  <si>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</si>
  <si>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</si>
  <si>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</si>
  <si>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</si>
  <si>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</si>
  <si>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</si>
  <si>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</si>
  <si>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</si>
  <si>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</si>
  <si>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</si>
  <si>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</si>
  <si>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</si>
  <si>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</si>
  <si>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</si>
  <si>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</si>
  <si>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</si>
  <si>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</si>
  <si>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</si>
  <si>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</si>
  <si>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</si>
  <si>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</si>
  <si>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</si>
  <si>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</si>
  <si>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</si>
  <si>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</si>
  <si>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</si>
  <si>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</si>
  <si>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</si>
  <si>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</si>
  <si>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</si>
  <si>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</si>
  <si>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</si>
  <si>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</si>
  <si>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</si>
  <si>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</si>
  <si>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</si>
  <si>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</si>
  <si>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</si>
  <si>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</si>
  <si>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</si>
  <si>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</si>
  <si>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</si>
  <si>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</si>
  <si>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</si>
  <si>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</si>
  <si>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</si>
  <si>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</si>
  <si>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</si>
  <si>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</si>
  <si>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</si>
  <si>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</si>
  <si>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</si>
  <si>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</si>
  <si>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</si>
  <si>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</si>
  <si>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</si>
  <si>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</si>
  <si>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</si>
  <si>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</si>
  <si>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</si>
  <si>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</si>
  <si>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</si>
  <si>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</si>
  <si>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</si>
  <si>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</si>
  <si>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</si>
  <si>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</si>
  <si>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</si>
  <si>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</si>
  <si>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</si>
  <si>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</si>
  <si>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</si>
  <si>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</si>
  <si>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</si>
  <si>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</si>
  <si>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</si>
  <si>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</si>
  <si>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</si>
  <si>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</si>
  <si>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</si>
  <si>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</si>
  <si>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</si>
  <si>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</si>
  <si>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</si>
  <si>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</si>
  <si>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</si>
  <si>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</si>
  <si>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</si>
  <si>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</si>
  <si>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</si>
  <si>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</si>
  <si>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</si>
  <si>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</si>
  <si>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</si>
  <si>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</si>
  <si>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</si>
  <si>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</si>
  <si>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</si>
  <si>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</si>
  <si>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</si>
  <si>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</si>
  <si>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</si>
  <si>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</si>
  <si>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</si>
  <si>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</si>
  <si>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</si>
  <si>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</si>
  <si>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</si>
  <si>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</si>
  <si>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</si>
  <si>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</si>
  <si>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</si>
  <si>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</si>
  <si>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</si>
  <si>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</si>
  <si>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</si>
  <si>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</si>
  <si>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</si>
  <si>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</si>
  <si>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</si>
  <si>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</si>
  <si>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</si>
  <si>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</si>
  <si>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</si>
  <si>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</si>
  <si>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</si>
  <si>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</si>
  <si>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</si>
  <si>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</si>
  <si>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</si>
  <si>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</si>
  <si>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</si>
  <si>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</si>
  <si>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</si>
  <si>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</si>
  <si>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</si>
  <si>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</si>
  <si>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</si>
  <si>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</si>
  <si>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</si>
  <si>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</si>
  <si>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</si>
  <si>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</si>
  <si>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</si>
  <si>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</si>
  <si>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</si>
  <si>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</si>
  <si>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</si>
  <si>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</si>
  <si>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</si>
  <si>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</si>
  <si>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</si>
  <si>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</si>
  <si>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</si>
  <si>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</si>
  <si>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</si>
  <si>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</si>
  <si>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</si>
  <si>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</si>
  <si>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</si>
  <si>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</si>
  <si>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</si>
  <si>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</si>
  <si>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</si>
  <si>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</si>
  <si>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</si>
  <si>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</si>
  <si>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</si>
  <si>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</si>
  <si>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MARINA DRŽIĆA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</si>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</sst>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2984094.8200000003</v>
      </c>
      <c r="D2" s="7">
        <f>'PR-RAS'!E6</f>
        <v>3080324.2800000003</v>
      </c>
      <c r="E2" s="7">
        <v>0</v>
      </c>
      <c r="F2" s="7">
        <v>0</v>
      </c>
      <c r="G2" s="8">
        <f t="shared" ref="G2:G274" si="0">(B2/1000)*(C2*1+D2*2)</f>
        <v>9144.7433800000017</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2192732.56</v>
      </c>
      <c r="D45" s="2">
        <f>'PR-RAS'!E49</f>
        <v>2253473.39</v>
      </c>
      <c r="E45" s="2">
        <v>0</v>
      </c>
      <c r="F45" s="2">
        <v>0</v>
      </c>
      <c r="G45" s="3">
        <f t="shared" si="0"/>
        <v>294785.89095999999</v>
      </c>
      <c r="H45" s="3">
        <f t="shared" si="1"/>
        <v>0.83000000007450581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2192732.56</v>
      </c>
      <c r="D64" s="2">
        <f>'PR-RAS'!E68</f>
        <v>2253473.39</v>
      </c>
      <c r="E64" s="2">
        <v>0</v>
      </c>
      <c r="F64" s="2">
        <v>0</v>
      </c>
      <c r="G64" s="3">
        <f t="shared" si="0"/>
        <v>422079.79842000001</v>
      </c>
      <c r="H64" s="3">
        <f t="shared" si="1"/>
        <v>0.83000000007450581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2160438.36</v>
      </c>
      <c r="D65" s="2">
        <f>'PR-RAS'!E69</f>
        <v>2224960.77</v>
      </c>
      <c r="E65" s="2">
        <v>0</v>
      </c>
      <c r="F65" s="2">
        <v>0</v>
      </c>
      <c r="G65" s="3">
        <f t="shared" si="0"/>
        <v>423063.03360000002</v>
      </c>
      <c r="H65" s="3">
        <f t="shared" si="1"/>
        <v>0.58999999985098839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32294.2</v>
      </c>
      <c r="D66" s="2">
        <f>'PR-RAS'!E70</f>
        <v>28512.62</v>
      </c>
      <c r="E66" s="2">
        <v>0</v>
      </c>
      <c r="F66" s="2">
        <v>0</v>
      </c>
      <c r="G66" s="3">
        <f t="shared" si="0"/>
        <v>5805.7636000000002</v>
      </c>
      <c r="H66" s="3">
        <f t="shared" si="1"/>
        <v>0.58000000000174623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0.15</v>
      </c>
      <c r="D78" s="2">
        <f>'PR-RAS'!E82</f>
        <v>0.04</v>
      </c>
      <c r="E78" s="2">
        <v>0</v>
      </c>
      <c r="F78" s="2">
        <v>0</v>
      </c>
      <c r="G78" s="3">
        <f t="shared" si="0"/>
        <v>1.771E-2</v>
      </c>
      <c r="H78" s="3">
        <f t="shared" si="1"/>
        <v>0.19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0.15</v>
      </c>
      <c r="D79" s="2">
        <f>'PR-RAS'!E83</f>
        <v>0.04</v>
      </c>
      <c r="E79" s="2">
        <v>0</v>
      </c>
      <c r="F79" s="2">
        <v>0</v>
      </c>
      <c r="G79" s="3">
        <f t="shared" si="0"/>
        <v>1.7939999999999998E-2</v>
      </c>
      <c r="H79" s="3">
        <f t="shared" si="1"/>
        <v>0.19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0.15</v>
      </c>
      <c r="D81" s="2">
        <f>'PR-RAS'!E85</f>
        <v>0.04</v>
      </c>
      <c r="E81" s="2">
        <v>0</v>
      </c>
      <c r="F81" s="2">
        <v>0</v>
      </c>
      <c r="G81" s="3">
        <f t="shared" si="0"/>
        <v>1.84E-2</v>
      </c>
      <c r="H81" s="3">
        <f t="shared" si="1"/>
        <v>0.19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45641.599999999999</v>
      </c>
      <c r="D102" s="2">
        <f>'PR-RAS'!E106</f>
        <v>59313.85</v>
      </c>
      <c r="E102" s="2">
        <v>0</v>
      </c>
      <c r="F102" s="2">
        <v>0</v>
      </c>
      <c r="G102" s="3">
        <f t="shared" si="0"/>
        <v>16591.1993</v>
      </c>
      <c r="H102" s="3">
        <f t="shared" si="1"/>
        <v>0.55000000000291038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45641.599999999999</v>
      </c>
      <c r="D108" s="2">
        <f>'PR-RAS'!E112</f>
        <v>59313.85</v>
      </c>
      <c r="E108" s="2">
        <v>0</v>
      </c>
      <c r="F108" s="2">
        <v>0</v>
      </c>
      <c r="G108" s="3">
        <f t="shared" si="0"/>
        <v>17576.8151</v>
      </c>
      <c r="H108" s="3">
        <f t="shared" si="1"/>
        <v>0.55000000000291038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45641.599999999999</v>
      </c>
      <c r="D113" s="2">
        <f>'PR-RAS'!E117</f>
        <v>59313.85</v>
      </c>
      <c r="E113" s="2">
        <v>0</v>
      </c>
      <c r="F113" s="2">
        <v>0</v>
      </c>
      <c r="G113" s="3">
        <f t="shared" si="0"/>
        <v>18398.161599999999</v>
      </c>
      <c r="H113" s="3">
        <f t="shared" si="1"/>
        <v>0.55000000000291038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21862</v>
      </c>
      <c r="D121" s="2">
        <f>'PR-RAS'!E125</f>
        <v>19942.439999999999</v>
      </c>
      <c r="E121" s="2">
        <v>0</v>
      </c>
      <c r="F121" s="2">
        <v>0</v>
      </c>
      <c r="G121" s="3">
        <f t="shared" si="0"/>
        <v>7409.6255999999994</v>
      </c>
      <c r="H121" s="3">
        <f t="shared" si="1"/>
        <v>0.43999999999869033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19327</v>
      </c>
      <c r="D122" s="2">
        <f>'PR-RAS'!E126</f>
        <v>16017.5</v>
      </c>
      <c r="E122" s="2">
        <v>0</v>
      </c>
      <c r="F122" s="2">
        <v>0</v>
      </c>
      <c r="G122" s="3">
        <f t="shared" si="0"/>
        <v>6214.8019999999997</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19327</v>
      </c>
      <c r="D124" s="2">
        <f>'PR-RAS'!E128</f>
        <v>16017.5</v>
      </c>
      <c r="E124" s="2">
        <v>0</v>
      </c>
      <c r="F124" s="2">
        <v>0</v>
      </c>
      <c r="G124" s="3">
        <f t="shared" si="0"/>
        <v>6317.5259999999998</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2535</v>
      </c>
      <c r="D125" s="2">
        <f>'PR-RAS'!E129</f>
        <v>3924.94</v>
      </c>
      <c r="E125" s="2">
        <v>0</v>
      </c>
      <c r="F125" s="2">
        <v>0</v>
      </c>
      <c r="G125" s="3">
        <f t="shared" si="0"/>
        <v>1287.7251200000001</v>
      </c>
      <c r="H125" s="3">
        <f t="shared" si="1"/>
        <v>5.999999999994543E-2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1425</v>
      </c>
      <c r="D126" s="2">
        <f>'PR-RAS'!E130</f>
        <v>120</v>
      </c>
      <c r="E126" s="2">
        <v>0</v>
      </c>
      <c r="F126" s="2">
        <v>0</v>
      </c>
      <c r="G126" s="3">
        <f t="shared" si="0"/>
        <v>208.125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1110</v>
      </c>
      <c r="D127" s="2">
        <f>'PR-RAS'!E131</f>
        <v>3804.94</v>
      </c>
      <c r="E127" s="2">
        <v>0</v>
      </c>
      <c r="F127" s="2">
        <v>0</v>
      </c>
      <c r="G127" s="3">
        <f t="shared" si="0"/>
        <v>1098.7048800000002</v>
      </c>
      <c r="H127" s="3">
        <f t="shared" si="1"/>
        <v>5.999999999994543E-2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723858.51</v>
      </c>
      <c r="D130" s="2">
        <f>'PR-RAS'!E134</f>
        <v>747594.55999999994</v>
      </c>
      <c r="E130" s="2">
        <v>0</v>
      </c>
      <c r="F130" s="2">
        <v>0</v>
      </c>
      <c r="G130" s="3">
        <f t="shared" si="0"/>
        <v>286257.14426999999</v>
      </c>
      <c r="H130" s="3">
        <f t="shared" si="1"/>
        <v>0.93000000005122274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723858.51</v>
      </c>
      <c r="D131" s="2">
        <f>'PR-RAS'!E135</f>
        <v>747594.55999999994</v>
      </c>
      <c r="E131" s="2">
        <v>0</v>
      </c>
      <c r="F131" s="2">
        <v>0</v>
      </c>
      <c r="G131" s="3">
        <f t="shared" si="0"/>
        <v>288476.19189999998</v>
      </c>
      <c r="H131" s="3">
        <f t="shared" si="1"/>
        <v>0.93000000005122274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697458.11</v>
      </c>
      <c r="D132" s="2">
        <f>'PR-RAS'!E136</f>
        <v>681772.11</v>
      </c>
      <c r="E132" s="2">
        <v>0</v>
      </c>
      <c r="F132" s="2">
        <v>0</v>
      </c>
      <c r="G132" s="3">
        <f t="shared" si="0"/>
        <v>269991.30523</v>
      </c>
      <c r="H132" s="3">
        <f t="shared" si="1"/>
        <v>0.21999999997206032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26400.400000000001</v>
      </c>
      <c r="D133" s="2">
        <f>'PR-RAS'!E137</f>
        <v>65822.45</v>
      </c>
      <c r="E133" s="2">
        <v>0</v>
      </c>
      <c r="F133" s="2">
        <v>0</v>
      </c>
      <c r="G133" s="3">
        <f t="shared" si="0"/>
        <v>20861.979599999999</v>
      </c>
      <c r="H133" s="3">
        <f t="shared" si="1"/>
        <v>0.84999999999854481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2905473.8599999994</v>
      </c>
      <c r="D148" s="2">
        <f>'PR-RAS'!E152</f>
        <v>3190862.3800000004</v>
      </c>
      <c r="E148" s="2">
        <v>0</v>
      </c>
      <c r="F148" s="2">
        <v>0</v>
      </c>
      <c r="G148" s="3">
        <f t="shared" si="0"/>
        <v>1365218.1971400001</v>
      </c>
      <c r="H148" s="3">
        <f t="shared" si="1"/>
        <v>0.52000000094994903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2348803.3099999996</v>
      </c>
      <c r="D149" s="2">
        <f>'PR-RAS'!E153</f>
        <v>2700037.0600000005</v>
      </c>
      <c r="E149" s="2">
        <v>0</v>
      </c>
      <c r="F149" s="2">
        <v>0</v>
      </c>
      <c r="G149" s="3">
        <f t="shared" si="0"/>
        <v>1146833.8596399999</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1946138.96</v>
      </c>
      <c r="D150" s="2">
        <f>'PR-RAS'!E154</f>
        <v>2254395.9800000004</v>
      </c>
      <c r="E150" s="2">
        <v>0</v>
      </c>
      <c r="F150" s="2">
        <v>0</v>
      </c>
      <c r="G150" s="3">
        <f t="shared" si="0"/>
        <v>961784.70708000008</v>
      </c>
      <c r="H150" s="3">
        <f t="shared" si="1"/>
        <v>5.9999999590218067E-2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1910351.85</v>
      </c>
      <c r="D151" s="2">
        <f>'PR-RAS'!E155</f>
        <v>2207761.9500000002</v>
      </c>
      <c r="E151" s="2">
        <v>0</v>
      </c>
      <c r="F151" s="2">
        <v>0</v>
      </c>
      <c r="G151" s="3">
        <f t="shared" si="0"/>
        <v>948881.36249999993</v>
      </c>
      <c r="H151" s="3">
        <f t="shared" si="1"/>
        <v>0.19999999972060323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8191.19</v>
      </c>
      <c r="D153" s="2">
        <f>'PR-RAS'!E157</f>
        <v>15546.97</v>
      </c>
      <c r="E153" s="2">
        <v>0</v>
      </c>
      <c r="F153" s="2">
        <v>0</v>
      </c>
      <c r="G153" s="3">
        <f t="shared" si="0"/>
        <v>5971.3397599999998</v>
      </c>
      <c r="H153" s="3">
        <f t="shared" si="1"/>
        <v>0.22000000000025466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27595.919999999998</v>
      </c>
      <c r="D154" s="2">
        <f>'PR-RAS'!E158</f>
        <v>31087.06</v>
      </c>
      <c r="E154" s="2">
        <v>0</v>
      </c>
      <c r="F154" s="2">
        <v>0</v>
      </c>
      <c r="G154" s="3">
        <f t="shared" si="0"/>
        <v>13734.816120000001</v>
      </c>
      <c r="H154" s="3">
        <f t="shared" si="1"/>
        <v>0.1400000000030559</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96171.13</v>
      </c>
      <c r="D155" s="2">
        <f>'PR-RAS'!E159</f>
        <v>97563.34</v>
      </c>
      <c r="E155" s="2">
        <v>0</v>
      </c>
      <c r="F155" s="2">
        <v>0</v>
      </c>
      <c r="G155" s="3">
        <f t="shared" si="0"/>
        <v>44859.862739999997</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306493.21999999997</v>
      </c>
      <c r="D156" s="2">
        <f>'PR-RAS'!E160</f>
        <v>348077.74</v>
      </c>
      <c r="E156" s="2">
        <v>0</v>
      </c>
      <c r="F156" s="2">
        <v>0</v>
      </c>
      <c r="G156" s="3">
        <f t="shared" si="0"/>
        <v>155410.5485</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306493.21999999997</v>
      </c>
      <c r="D158" s="2">
        <f>'PR-RAS'!E162</f>
        <v>348077.74</v>
      </c>
      <c r="E158" s="2">
        <v>0</v>
      </c>
      <c r="F158" s="2">
        <v>0</v>
      </c>
      <c r="G158" s="3">
        <f t="shared" si="0"/>
        <v>157415.84589999999</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517020.09</v>
      </c>
      <c r="D160" s="2">
        <f>'PR-RAS'!E164</f>
        <v>449917.29000000004</v>
      </c>
      <c r="E160" s="2">
        <v>0</v>
      </c>
      <c r="F160" s="2">
        <v>0</v>
      </c>
      <c r="G160" s="3">
        <f t="shared" si="0"/>
        <v>225279.89253000004</v>
      </c>
      <c r="H160" s="3">
        <f t="shared" si="1"/>
        <v>0.38000000006286427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54060.95</v>
      </c>
      <c r="D161" s="2">
        <f>'PR-RAS'!E165</f>
        <v>59921.84</v>
      </c>
      <c r="E161" s="2">
        <v>0</v>
      </c>
      <c r="F161" s="2">
        <v>0</v>
      </c>
      <c r="G161" s="3">
        <f t="shared" si="0"/>
        <v>27824.7408</v>
      </c>
      <c r="H161" s="3">
        <f t="shared" si="1"/>
        <v>0.21000000000640284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6507.31</v>
      </c>
      <c r="D162" s="2">
        <f>'PR-RAS'!E166</f>
        <v>10451.459999999999</v>
      </c>
      <c r="E162" s="2">
        <v>0</v>
      </c>
      <c r="F162" s="2">
        <v>0</v>
      </c>
      <c r="G162" s="3">
        <f t="shared" si="0"/>
        <v>4413.0470299999997</v>
      </c>
      <c r="H162" s="3">
        <f t="shared" si="1"/>
        <v>0.76999999999952706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45663.64</v>
      </c>
      <c r="D163" s="2">
        <f>'PR-RAS'!E167</f>
        <v>47664.13</v>
      </c>
      <c r="E163" s="2">
        <v>0</v>
      </c>
      <c r="F163" s="2">
        <v>0</v>
      </c>
      <c r="G163" s="3">
        <f t="shared" si="0"/>
        <v>22840.6878</v>
      </c>
      <c r="H163" s="3">
        <f t="shared" si="1"/>
        <v>0.48999999999796273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1890</v>
      </c>
      <c r="D164" s="2">
        <f>'PR-RAS'!E168</f>
        <v>1806.25</v>
      </c>
      <c r="E164" s="2">
        <v>0</v>
      </c>
      <c r="F164" s="2">
        <v>0</v>
      </c>
      <c r="G164" s="3">
        <f t="shared" si="0"/>
        <v>896.90750000000003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178582.36</v>
      </c>
      <c r="D166" s="2">
        <f>'PR-RAS'!E170</f>
        <v>186319.16</v>
      </c>
      <c r="E166" s="2">
        <v>0</v>
      </c>
      <c r="F166" s="2">
        <v>0</v>
      </c>
      <c r="G166" s="3">
        <f t="shared" si="0"/>
        <v>90951.412199999992</v>
      </c>
      <c r="H166" s="3">
        <f t="shared" si="1"/>
        <v>0.51999999998952262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26142.14</v>
      </c>
      <c r="D167" s="2">
        <f>'PR-RAS'!E171</f>
        <v>39247.910000000003</v>
      </c>
      <c r="E167" s="2">
        <v>0</v>
      </c>
      <c r="F167" s="2">
        <v>0</v>
      </c>
      <c r="G167" s="3">
        <f t="shared" si="0"/>
        <v>17369.901360000003</v>
      </c>
      <c r="H167" s="3">
        <f t="shared" si="1"/>
        <v>0.22999999999592546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121915.14</v>
      </c>
      <c r="D168" s="2">
        <f>'PR-RAS'!E172</f>
        <v>107804.87</v>
      </c>
      <c r="E168" s="2">
        <v>0</v>
      </c>
      <c r="F168" s="2">
        <v>0</v>
      </c>
      <c r="G168" s="3">
        <f t="shared" si="0"/>
        <v>56366.654960000007</v>
      </c>
      <c r="H168" s="3">
        <f t="shared" si="1"/>
        <v>0.27000000000407454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25118.9</v>
      </c>
      <c r="D169" s="2">
        <f>'PR-RAS'!E173</f>
        <v>29804.21</v>
      </c>
      <c r="E169" s="2">
        <v>0</v>
      </c>
      <c r="F169" s="2">
        <v>0</v>
      </c>
      <c r="G169" s="3">
        <f t="shared" si="0"/>
        <v>14234.189760000003</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2776.77</v>
      </c>
      <c r="D170" s="2">
        <f>'PR-RAS'!E174</f>
        <v>4002.09</v>
      </c>
      <c r="E170" s="2">
        <v>0</v>
      </c>
      <c r="F170" s="2">
        <v>0</v>
      </c>
      <c r="G170" s="3">
        <f t="shared" si="0"/>
        <v>1821.9805500000002</v>
      </c>
      <c r="H170" s="3">
        <f t="shared" si="1"/>
        <v>0.32000000000016371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1438.66</v>
      </c>
      <c r="D171" s="2">
        <f>'PR-RAS'!E175</f>
        <v>5070.6400000000003</v>
      </c>
      <c r="E171" s="2">
        <v>0</v>
      </c>
      <c r="F171" s="2">
        <v>0</v>
      </c>
      <c r="G171" s="3">
        <f t="shared" si="0"/>
        <v>1968.5898000000002</v>
      </c>
      <c r="H171" s="3">
        <f t="shared" si="1"/>
        <v>0.69999999999959073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1190.75</v>
      </c>
      <c r="D173" s="2">
        <f>'PR-RAS'!E177</f>
        <v>389.44</v>
      </c>
      <c r="E173" s="2">
        <v>0</v>
      </c>
      <c r="F173" s="2">
        <v>0</v>
      </c>
      <c r="G173" s="3">
        <f t="shared" si="0"/>
        <v>338.77636000000001</v>
      </c>
      <c r="H173" s="3">
        <f t="shared" si="1"/>
        <v>0.68999999999999773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271625.27</v>
      </c>
      <c r="D174" s="2">
        <f>'PR-RAS'!E178</f>
        <v>191236.2</v>
      </c>
      <c r="E174" s="2">
        <v>0</v>
      </c>
      <c r="F174" s="2">
        <v>0</v>
      </c>
      <c r="G174" s="3">
        <f t="shared" si="0"/>
        <v>113158.89691</v>
      </c>
      <c r="H174" s="3">
        <f t="shared" si="1"/>
        <v>0.47000000003026798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2990.85</v>
      </c>
      <c r="D175" s="2">
        <f>'PR-RAS'!E179</f>
        <v>3552.57</v>
      </c>
      <c r="E175" s="2">
        <v>0</v>
      </c>
      <c r="F175" s="2">
        <v>0</v>
      </c>
      <c r="G175" s="3">
        <f t="shared" si="0"/>
        <v>1756.7022599999998</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210615.45</v>
      </c>
      <c r="D176" s="2">
        <f>'PR-RAS'!E180</f>
        <v>97081.38</v>
      </c>
      <c r="E176" s="2">
        <v>0</v>
      </c>
      <c r="F176" s="2">
        <v>0</v>
      </c>
      <c r="G176" s="3">
        <f t="shared" si="0"/>
        <v>70836.186749999993</v>
      </c>
      <c r="H176" s="3">
        <f t="shared" si="1"/>
        <v>0.83000000001629815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248.85</v>
      </c>
      <c r="D177" s="2">
        <f>'PR-RAS'!E181</f>
        <v>0</v>
      </c>
      <c r="E177" s="2">
        <v>0</v>
      </c>
      <c r="F177" s="2">
        <v>0</v>
      </c>
      <c r="G177" s="3">
        <f t="shared" si="0"/>
        <v>43.797599999999996</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16903.7</v>
      </c>
      <c r="D178" s="2">
        <f>'PR-RAS'!E182</f>
        <v>19566.86</v>
      </c>
      <c r="E178" s="2">
        <v>0</v>
      </c>
      <c r="F178" s="2">
        <v>0</v>
      </c>
      <c r="G178" s="3">
        <f t="shared" si="0"/>
        <v>9918.6233399999983</v>
      </c>
      <c r="H178" s="3">
        <f t="shared" si="1"/>
        <v>0.43999999999869033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190</v>
      </c>
      <c r="D179" s="2">
        <f>'PR-RAS'!E183</f>
        <v>3754.25</v>
      </c>
      <c r="E179" s="2">
        <v>0</v>
      </c>
      <c r="F179" s="2">
        <v>0</v>
      </c>
      <c r="G179" s="3">
        <f t="shared" si="0"/>
        <v>1370.3329999999999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6244.12</v>
      </c>
      <c r="D180" s="2">
        <f>'PR-RAS'!E184</f>
        <v>8115.3</v>
      </c>
      <c r="E180" s="2">
        <v>0</v>
      </c>
      <c r="F180" s="2">
        <v>0</v>
      </c>
      <c r="G180" s="3">
        <f t="shared" si="0"/>
        <v>4022.9748800000002</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27061.55</v>
      </c>
      <c r="D181" s="2">
        <f>'PR-RAS'!E185</f>
        <v>10743.12</v>
      </c>
      <c r="E181" s="2">
        <v>0</v>
      </c>
      <c r="F181" s="2">
        <v>0</v>
      </c>
      <c r="G181" s="3">
        <f t="shared" si="0"/>
        <v>8738.6021999999994</v>
      </c>
      <c r="H181" s="3">
        <f t="shared" si="1"/>
        <v>0.57000000000152795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4518.1099999999997</v>
      </c>
      <c r="D182" s="2">
        <f>'PR-RAS'!E186</f>
        <v>5353.98</v>
      </c>
      <c r="E182" s="2">
        <v>0</v>
      </c>
      <c r="F182" s="2">
        <v>0</v>
      </c>
      <c r="G182" s="3">
        <f t="shared" si="0"/>
        <v>2755.91867</v>
      </c>
      <c r="H182" s="3">
        <f t="shared" si="1"/>
        <v>0.13000000000010914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2852.64</v>
      </c>
      <c r="D183" s="2">
        <f>'PR-RAS'!E187</f>
        <v>43068.74</v>
      </c>
      <c r="E183" s="2">
        <v>0</v>
      </c>
      <c r="F183" s="2">
        <v>0</v>
      </c>
      <c r="G183" s="3">
        <f t="shared" si="0"/>
        <v>16196.201839999998</v>
      </c>
      <c r="H183" s="3">
        <f t="shared" si="1"/>
        <v>0.6200000000021646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12751.51</v>
      </c>
      <c r="D190" s="2">
        <f>'PR-RAS'!E194</f>
        <v>12440.09</v>
      </c>
      <c r="E190" s="2">
        <v>0</v>
      </c>
      <c r="F190" s="2">
        <v>0</v>
      </c>
      <c r="G190" s="3">
        <f t="shared" si="0"/>
        <v>7112.3894100000007</v>
      </c>
      <c r="H190" s="3">
        <f t="shared" si="1"/>
        <v>0.57999999999992724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4872.41</v>
      </c>
      <c r="D192" s="2">
        <f>'PR-RAS'!E196</f>
        <v>3847.03</v>
      </c>
      <c r="E192" s="2">
        <v>0</v>
      </c>
      <c r="F192" s="2">
        <v>0</v>
      </c>
      <c r="G192" s="3">
        <f t="shared" si="0"/>
        <v>2400.1957700000003</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1857.41</v>
      </c>
      <c r="D193" s="2">
        <f>'PR-RAS'!E197</f>
        <v>1191.1400000000001</v>
      </c>
      <c r="E193" s="2">
        <v>0</v>
      </c>
      <c r="F193" s="2">
        <v>0</v>
      </c>
      <c r="G193" s="3">
        <f t="shared" si="0"/>
        <v>814.02048000000013</v>
      </c>
      <c r="H193" s="3">
        <f t="shared" si="1"/>
        <v>0.5500000000001819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4297.33</v>
      </c>
      <c r="D195" s="2">
        <f>'PR-RAS'!E199</f>
        <v>5960.19</v>
      </c>
      <c r="E195" s="2">
        <v>0</v>
      </c>
      <c r="F195" s="2">
        <v>0</v>
      </c>
      <c r="G195" s="3">
        <f t="shared" si="0"/>
        <v>3146.2357400000001</v>
      </c>
      <c r="H195" s="3">
        <f t="shared" si="1"/>
        <v>0.51999999999952706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1561.27</v>
      </c>
      <c r="D197" s="2">
        <f>'PR-RAS'!E201</f>
        <v>1246.73</v>
      </c>
      <c r="E197" s="2">
        <v>0</v>
      </c>
      <c r="F197" s="2">
        <v>0</v>
      </c>
      <c r="G197" s="3">
        <f t="shared" si="0"/>
        <v>794.72708</v>
      </c>
      <c r="H197" s="3">
        <f t="shared" si="1"/>
        <v>0.53999999999996362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965.04</v>
      </c>
      <c r="D198" s="2">
        <f>'PR-RAS'!E202</f>
        <v>780</v>
      </c>
      <c r="E198" s="2">
        <v>0</v>
      </c>
      <c r="F198" s="2">
        <v>0</v>
      </c>
      <c r="G198" s="3">
        <f t="shared" si="0"/>
        <v>497.43288000000001</v>
      </c>
      <c r="H198" s="3">
        <f t="shared" si="1"/>
        <v>3.999999999996362E-2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965.04</v>
      </c>
      <c r="D212" s="2">
        <f>'PR-RAS'!E216</f>
        <v>780</v>
      </c>
      <c r="E212" s="2">
        <v>0</v>
      </c>
      <c r="F212" s="2">
        <v>0</v>
      </c>
      <c r="G212" s="3">
        <f t="shared" si="0"/>
        <v>532.78343999999993</v>
      </c>
      <c r="H212" s="3">
        <f t="shared" si="1"/>
        <v>3.999999999996362E-2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914.12</v>
      </c>
      <c r="D213" s="2">
        <f>'PR-RAS'!E217</f>
        <v>733.4</v>
      </c>
      <c r="E213" s="2">
        <v>0</v>
      </c>
      <c r="F213" s="2">
        <v>0</v>
      </c>
      <c r="G213" s="3">
        <f t="shared" si="0"/>
        <v>504.75504000000001</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50.92</v>
      </c>
      <c r="D215" s="2">
        <f>'PR-RAS'!E219</f>
        <v>46.6</v>
      </c>
      <c r="E215" s="2">
        <v>0</v>
      </c>
      <c r="F215" s="2">
        <v>0</v>
      </c>
      <c r="G215" s="3">
        <f t="shared" si="0"/>
        <v>30.84168</v>
      </c>
      <c r="H215" s="3">
        <f t="shared" si="1"/>
        <v>0.47999999999999687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37646.54</v>
      </c>
      <c r="D258" s="2">
        <f>'PR-RAS'!E262</f>
        <v>39160.53</v>
      </c>
      <c r="E258" s="2">
        <v>0</v>
      </c>
      <c r="F258" s="2">
        <v>0</v>
      </c>
      <c r="G258" s="3">
        <f t="shared" si="0"/>
        <v>29803.673200000001</v>
      </c>
      <c r="H258" s="3">
        <f t="shared" si="1"/>
        <v>0.93000000000029104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37646.54</v>
      </c>
      <c r="D265" s="2">
        <f>'PR-RAS'!E269</f>
        <v>39160.53</v>
      </c>
      <c r="E265" s="2">
        <v>0</v>
      </c>
      <c r="F265" s="2">
        <v>0</v>
      </c>
      <c r="G265" s="3">
        <f t="shared" si="0"/>
        <v>30615.446400000004</v>
      </c>
      <c r="H265" s="3">
        <f t="shared" si="1"/>
        <v>0.93000000000029104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12604.89</v>
      </c>
      <c r="D266" s="2">
        <f>'PR-RAS'!E270</f>
        <v>14633.53</v>
      </c>
      <c r="E266" s="2">
        <v>0</v>
      </c>
      <c r="F266" s="2">
        <v>0</v>
      </c>
      <c r="G266" s="3">
        <f t="shared" si="0"/>
        <v>11096.06675</v>
      </c>
      <c r="H266" s="3">
        <f t="shared" si="1"/>
        <v>0.57999999999992724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25041.65</v>
      </c>
      <c r="D267" s="2">
        <f>'PR-RAS'!E271</f>
        <v>24527</v>
      </c>
      <c r="E267" s="2">
        <v>0</v>
      </c>
      <c r="F267" s="2">
        <v>0</v>
      </c>
      <c r="G267" s="3">
        <f t="shared" si="0"/>
        <v>19709.442899999998</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1038.8800000000001</v>
      </c>
      <c r="D269" s="2">
        <f>'PR-RAS'!E273</f>
        <v>967.5</v>
      </c>
      <c r="E269" s="2">
        <v>0</v>
      </c>
      <c r="F269" s="2">
        <v>0</v>
      </c>
      <c r="G269" s="3">
        <f t="shared" si="0"/>
        <v>796.99984000000006</v>
      </c>
      <c r="H269" s="3">
        <f t="shared" si="1"/>
        <v>0.61999999999989086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1038.8800000000001</v>
      </c>
      <c r="D270" s="2">
        <f>'PR-RAS'!E274</f>
        <v>967.5</v>
      </c>
      <c r="E270" s="2">
        <v>0</v>
      </c>
      <c r="F270" s="2">
        <v>0</v>
      </c>
      <c r="G270" s="3">
        <f t="shared" si="0"/>
        <v>799.97372000000007</v>
      </c>
      <c r="H270" s="3">
        <f t="shared" si="1"/>
        <v>0.61999999999989086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1038.8800000000001</v>
      </c>
      <c r="D272" s="2">
        <f>'PR-RAS'!E276</f>
        <v>967.5</v>
      </c>
      <c r="E272" s="2">
        <v>0</v>
      </c>
      <c r="F272" s="2">
        <v>0</v>
      </c>
      <c r="G272" s="3">
        <f t="shared" si="0"/>
        <v>805.92148000000009</v>
      </c>
      <c r="H272" s="3">
        <f t="shared" si="1"/>
        <v>0.61999999999989086</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2905473.8599999994</v>
      </c>
      <c r="D295" s="2">
        <f>'PR-RAS'!E299</f>
        <v>3190862.3800000004</v>
      </c>
      <c r="E295" s="2">
        <v>0</v>
      </c>
      <c r="F295" s="2">
        <v>0</v>
      </c>
      <c r="G295" s="3">
        <f t="shared" si="12"/>
        <v>2730436.3942800001</v>
      </c>
      <c r="H295" s="3">
        <f t="shared" si="13"/>
        <v>0.52000000094994903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78620.960000000894</v>
      </c>
      <c r="D296" s="2">
        <f>'PR-RAS'!E300</f>
        <v>0</v>
      </c>
      <c r="E296" s="2">
        <v>0</v>
      </c>
      <c r="F296" s="2">
        <v>0</v>
      </c>
      <c r="G296" s="3">
        <f t="shared" si="12"/>
        <v>23193.183200000261</v>
      </c>
      <c r="H296" s="3">
        <f t="shared" si="13"/>
        <v>3.9999999105930328E-2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110538.10000000009</v>
      </c>
      <c r="E297" s="2">
        <v>0</v>
      </c>
      <c r="F297" s="2">
        <v>0</v>
      </c>
      <c r="G297" s="3">
        <f t="shared" si="12"/>
        <v>65438.555200000053</v>
      </c>
      <c r="H297" s="3">
        <f t="shared" si="13"/>
        <v>0.10000000009313226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2366.3200000000002</v>
      </c>
      <c r="E298" s="2">
        <v>0</v>
      </c>
      <c r="F298" s="2">
        <v>0</v>
      </c>
      <c r="G298" s="3">
        <f t="shared" si="12"/>
        <v>1405.5940800000001</v>
      </c>
      <c r="H298" s="3">
        <f t="shared" si="13"/>
        <v>0.32000000000016371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6957.77</v>
      </c>
      <c r="D299" s="2">
        <f>'PR-RAS'!E303</f>
        <v>0</v>
      </c>
      <c r="E299" s="2">
        <v>0</v>
      </c>
      <c r="F299" s="2">
        <v>0</v>
      </c>
      <c r="G299" s="3">
        <f t="shared" si="12"/>
        <v>2073.4154600000002</v>
      </c>
      <c r="H299" s="3">
        <f t="shared" si="13"/>
        <v>0.22999999999956344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4908.1499999999996</v>
      </c>
      <c r="D300" s="2">
        <f>'PR-RAS'!E304</f>
        <v>185148.96</v>
      </c>
      <c r="E300" s="2">
        <v>0</v>
      </c>
      <c r="F300" s="2">
        <v>0</v>
      </c>
      <c r="G300" s="3">
        <f t="shared" si="12"/>
        <v>112186.61493</v>
      </c>
      <c r="H300" s="3">
        <f t="shared" si="13"/>
        <v>0.19000000000778527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4908.1499999999996</v>
      </c>
      <c r="D301" s="2">
        <f>'PR-RAS'!E305</f>
        <v>2860</v>
      </c>
      <c r="E301" s="2">
        <v>0</v>
      </c>
      <c r="F301" s="2">
        <v>0</v>
      </c>
      <c r="G301" s="3">
        <f t="shared" si="12"/>
        <v>3188.4449999999997</v>
      </c>
      <c r="H301" s="3">
        <f t="shared" si="13"/>
        <v>0.1499999999996362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18.72</v>
      </c>
      <c r="D303" s="2">
        <f>'PR-RAS'!E308</f>
        <v>6.27</v>
      </c>
      <c r="E303" s="2">
        <v>0</v>
      </c>
      <c r="F303" s="2">
        <v>0</v>
      </c>
      <c r="G303" s="3">
        <f t="shared" si="12"/>
        <v>9.4405199999999994</v>
      </c>
      <c r="H303" s="3">
        <f t="shared" si="13"/>
        <v>0.55000000000000071</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18.72</v>
      </c>
      <c r="D316" s="2">
        <f>'PR-RAS'!E321</f>
        <v>6.27</v>
      </c>
      <c r="E316" s="2">
        <v>0</v>
      </c>
      <c r="F316" s="2">
        <v>0</v>
      </c>
      <c r="G316" s="3">
        <f t="shared" si="12"/>
        <v>9.8468999999999998</v>
      </c>
      <c r="H316" s="3">
        <f t="shared" si="13"/>
        <v>0.55000000000000071</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18.72</v>
      </c>
      <c r="D317" s="2">
        <f>'PR-RAS'!E322</f>
        <v>6.27</v>
      </c>
      <c r="E317" s="2">
        <v>0</v>
      </c>
      <c r="F317" s="2">
        <v>0</v>
      </c>
      <c r="G317" s="3">
        <f t="shared" si="12"/>
        <v>9.8781599999999994</v>
      </c>
      <c r="H317" s="3">
        <f t="shared" si="13"/>
        <v>0.55000000000000071</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18.72</v>
      </c>
      <c r="D318" s="2">
        <f>'PR-RAS'!E323</f>
        <v>6.27</v>
      </c>
      <c r="E318" s="2">
        <v>0</v>
      </c>
      <c r="F318" s="2">
        <v>0</v>
      </c>
      <c r="G318" s="3">
        <f t="shared" si="12"/>
        <v>9.909419999999999</v>
      </c>
      <c r="H318" s="3">
        <f t="shared" si="13"/>
        <v>0.55000000000000071</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69315.59</v>
      </c>
      <c r="D355" s="2">
        <f>'PR-RAS'!E360</f>
        <v>106124.65999999999</v>
      </c>
      <c r="E355" s="2">
        <v>0</v>
      </c>
      <c r="F355" s="2">
        <v>0</v>
      </c>
      <c r="G355" s="3">
        <f t="shared" si="12"/>
        <v>99673.978139999992</v>
      </c>
      <c r="H355" s="3">
        <f t="shared" si="13"/>
        <v>0.75000000001455192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69315.59</v>
      </c>
      <c r="D368" s="2">
        <f>'PR-RAS'!E373</f>
        <v>106124.65999999999</v>
      </c>
      <c r="E368" s="2">
        <v>0</v>
      </c>
      <c r="F368" s="2">
        <v>0</v>
      </c>
      <c r="G368" s="3">
        <f t="shared" si="12"/>
        <v>103334.32196999999</v>
      </c>
      <c r="H368" s="3">
        <f t="shared" si="13"/>
        <v>0.75000000001455192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34021.21</v>
      </c>
      <c r="D374" s="2">
        <f>'PR-RAS'!E379</f>
        <v>74144.989999999991</v>
      </c>
      <c r="E374" s="2">
        <v>0</v>
      </c>
      <c r="F374" s="2">
        <v>0</v>
      </c>
      <c r="G374" s="3">
        <f t="shared" si="12"/>
        <v>68002.073869999993</v>
      </c>
      <c r="H374" s="3">
        <f t="shared" si="13"/>
        <v>0.22000000000844011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5633.71</v>
      </c>
      <c r="D375" s="2">
        <f>'PR-RAS'!E380</f>
        <v>12407.47</v>
      </c>
      <c r="E375" s="2">
        <v>0</v>
      </c>
      <c r="F375" s="2">
        <v>0</v>
      </c>
      <c r="G375" s="3">
        <f t="shared" si="12"/>
        <v>11387.795099999999</v>
      </c>
      <c r="H375" s="3">
        <f t="shared" si="13"/>
        <v>0.75999999999930878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27737.5</v>
      </c>
      <c r="D377" s="2">
        <f>'PR-RAS'!E382</f>
        <v>25200.81</v>
      </c>
      <c r="E377" s="2">
        <v>0</v>
      </c>
      <c r="F377" s="2">
        <v>0</v>
      </c>
      <c r="G377" s="3">
        <f t="shared" si="12"/>
        <v>29380.309119999998</v>
      </c>
      <c r="H377" s="3">
        <f t="shared" si="13"/>
        <v>0.68999999999869033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1665.46</v>
      </c>
      <c r="E380" s="2">
        <v>0</v>
      </c>
      <c r="F380" s="2">
        <v>0</v>
      </c>
      <c r="G380" s="3">
        <f t="shared" si="12"/>
        <v>1262.41868</v>
      </c>
      <c r="H380" s="3">
        <f t="shared" si="13"/>
        <v>0.46000000000003638</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650</v>
      </c>
      <c r="D381" s="2">
        <f>'PR-RAS'!E386</f>
        <v>34871.25</v>
      </c>
      <c r="E381" s="2">
        <v>0</v>
      </c>
      <c r="F381" s="2">
        <v>0</v>
      </c>
      <c r="G381" s="3">
        <f t="shared" si="12"/>
        <v>26749.15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35294.379999999997</v>
      </c>
      <c r="D388" s="2">
        <f>'PR-RAS'!E393</f>
        <v>31979.67</v>
      </c>
      <c r="E388" s="2">
        <v>0</v>
      </c>
      <c r="F388" s="2">
        <v>0</v>
      </c>
      <c r="G388" s="3">
        <f t="shared" si="12"/>
        <v>38411.189640000004</v>
      </c>
      <c r="H388" s="3">
        <f t="shared" si="13"/>
        <v>0.70999999999912689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35294.379999999997</v>
      </c>
      <c r="D389" s="2">
        <f>'PR-RAS'!E394</f>
        <v>31979.67</v>
      </c>
      <c r="E389" s="2">
        <v>0</v>
      </c>
      <c r="F389" s="2">
        <v>0</v>
      </c>
      <c r="G389" s="3">
        <f t="shared" si="12"/>
        <v>38510.443360000005</v>
      </c>
      <c r="H389" s="3">
        <f t="shared" si="13"/>
        <v>0.70999999999912689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69296.87</v>
      </c>
      <c r="D413" s="2">
        <f>'PR-RAS'!E418</f>
        <v>106118.38999999998</v>
      </c>
      <c r="E413" s="2">
        <v>0</v>
      </c>
      <c r="F413" s="2">
        <v>0</v>
      </c>
      <c r="G413" s="3">
        <f t="shared" si="12"/>
        <v>115991.86379999998</v>
      </c>
      <c r="H413" s="3">
        <f t="shared" si="13"/>
        <v>0.51999999998952262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2984113.5400000005</v>
      </c>
      <c r="D417" s="2">
        <f>'PR-RAS'!E422</f>
        <v>3080330.5500000003</v>
      </c>
      <c r="E417" s="2">
        <v>0</v>
      </c>
      <c r="F417" s="2">
        <v>0</v>
      </c>
      <c r="G417" s="3">
        <f t="shared" si="12"/>
        <v>3804226.25024</v>
      </c>
      <c r="H417" s="3">
        <f t="shared" si="13"/>
        <v>0.90999999921768904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2974789.4499999993</v>
      </c>
      <c r="D418" s="2">
        <f>'PR-RAS'!E423</f>
        <v>3296987.0400000005</v>
      </c>
      <c r="E418" s="2">
        <v>0</v>
      </c>
      <c r="F418" s="2">
        <v>0</v>
      </c>
      <c r="G418" s="3">
        <f t="shared" si="12"/>
        <v>3990174.3920100005</v>
      </c>
      <c r="H418" s="3">
        <f t="shared" si="13"/>
        <v>0.48999999975785613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9324.090000001248</v>
      </c>
      <c r="D419" s="2">
        <f>'PR-RAS'!E424</f>
        <v>0</v>
      </c>
      <c r="E419" s="2">
        <v>0</v>
      </c>
      <c r="F419" s="2">
        <v>0</v>
      </c>
      <c r="G419" s="3">
        <f t="shared" si="12"/>
        <v>3897.4696200005214</v>
      </c>
      <c r="H419" s="3">
        <f t="shared" si="13"/>
        <v>9.000000124797225E-2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216656.49000000022</v>
      </c>
      <c r="E420" s="2">
        <v>0</v>
      </c>
      <c r="F420" s="2">
        <v>0</v>
      </c>
      <c r="G420" s="3">
        <f t="shared" si="12"/>
        <v>181558.13862000019</v>
      </c>
      <c r="H420" s="3">
        <f t="shared" si="13"/>
        <v>0.49000000022351742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2366.3200000000002</v>
      </c>
      <c r="E421" s="2">
        <v>0</v>
      </c>
      <c r="F421" s="2">
        <v>0</v>
      </c>
      <c r="G421" s="3">
        <f t="shared" si="12"/>
        <v>1987.7088000000001</v>
      </c>
      <c r="H421" s="3">
        <f t="shared" si="13"/>
        <v>0.32000000000016371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6957.77</v>
      </c>
      <c r="D422" s="2">
        <f>'PR-RAS'!E427</f>
        <v>0</v>
      </c>
      <c r="E422" s="2">
        <v>0</v>
      </c>
      <c r="F422" s="2">
        <v>0</v>
      </c>
      <c r="G422" s="3">
        <f t="shared" si="12"/>
        <v>2929.2211700000003</v>
      </c>
      <c r="H422" s="3">
        <f t="shared" si="13"/>
        <v>0.22999999999956344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4908.1499999999996</v>
      </c>
      <c r="D423" s="2">
        <f>'PR-RAS'!E428</f>
        <v>185148.96</v>
      </c>
      <c r="E423" s="2">
        <v>0</v>
      </c>
      <c r="F423" s="2">
        <v>0</v>
      </c>
      <c r="G423" s="3">
        <f t="shared" si="12"/>
        <v>158336.96153999999</v>
      </c>
      <c r="H423" s="3">
        <f t="shared" si="13"/>
        <v>0.19000000000778527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2984113.5400000005</v>
      </c>
      <c r="D637" s="2">
        <f>'PR-RAS'!E643</f>
        <v>3080330.5500000003</v>
      </c>
      <c r="E637" s="2">
        <v>0</v>
      </c>
      <c r="F637" s="2">
        <v>0</v>
      </c>
      <c r="G637" s="3">
        <f t="shared" si="14"/>
        <v>5816076.6710400004</v>
      </c>
      <c r="H637" s="3">
        <f t="shared" si="15"/>
        <v>0.90999999921768904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2974789.4499999993</v>
      </c>
      <c r="D638" s="2">
        <f>'PR-RAS'!E644</f>
        <v>3296987.0400000005</v>
      </c>
      <c r="E638" s="2">
        <v>0</v>
      </c>
      <c r="F638" s="2">
        <v>0</v>
      </c>
      <c r="G638" s="3">
        <f t="shared" si="14"/>
        <v>6095302.3686100012</v>
      </c>
      <c r="H638" s="3">
        <f t="shared" si="15"/>
        <v>0.48999999975785613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9324.090000001248</v>
      </c>
      <c r="D639" s="2">
        <f>'PR-RAS'!E645</f>
        <v>0</v>
      </c>
      <c r="E639" s="2">
        <v>0</v>
      </c>
      <c r="F639" s="2">
        <v>0</v>
      </c>
      <c r="G639" s="3">
        <f t="shared" si="14"/>
        <v>5948.7694200007963</v>
      </c>
      <c r="H639" s="3">
        <f t="shared" si="15"/>
        <v>9.000000124797225E-2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216656.49000000022</v>
      </c>
      <c r="E640" s="2">
        <v>0</v>
      </c>
      <c r="F640" s="2">
        <v>0</v>
      </c>
      <c r="G640" s="3">
        <f t="shared" si="14"/>
        <v>276886.99422000028</v>
      </c>
      <c r="H640" s="3">
        <f t="shared" si="15"/>
        <v>0.49000000022351742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2366.3200000000002</v>
      </c>
      <c r="E641" s="2">
        <v>0</v>
      </c>
      <c r="F641" s="2">
        <v>0</v>
      </c>
      <c r="G641" s="3">
        <f t="shared" si="14"/>
        <v>3028.8896000000004</v>
      </c>
      <c r="H641" s="3">
        <f t="shared" si="15"/>
        <v>0.32000000000016371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6957.77</v>
      </c>
      <c r="D642" s="2">
        <f>'PR-RAS'!E648</f>
        <v>0</v>
      </c>
      <c r="E642" s="2">
        <v>0</v>
      </c>
      <c r="F642" s="2">
        <v>0</v>
      </c>
      <c r="G642" s="3">
        <f t="shared" si="14"/>
        <v>4459.9305700000004</v>
      </c>
      <c r="H642" s="3">
        <f t="shared" si="15"/>
        <v>0.22999999999956344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2366.3200000012475</v>
      </c>
      <c r="D643" s="2">
        <f>'PR-RAS'!E649</f>
        <v>0</v>
      </c>
      <c r="E643" s="2">
        <v>0</v>
      </c>
      <c r="F643" s="2">
        <v>0</v>
      </c>
      <c r="G643" s="3">
        <f t="shared" si="14"/>
        <v>1519.177440000801</v>
      </c>
      <c r="H643" s="3">
        <f t="shared" si="15"/>
        <v>0.32000000124753569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214290.17000000022</v>
      </c>
      <c r="E644" s="2">
        <v>0</v>
      </c>
      <c r="F644" s="2">
        <v>0</v>
      </c>
      <c r="G644" s="3">
        <f t="shared" si="14"/>
        <v>275577.15862000029</v>
      </c>
      <c r="H644" s="3">
        <f t="shared" si="15"/>
        <v>0.1700000002165325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164518.35999999999</v>
      </c>
      <c r="D645" s="2">
        <f>'PR-RAS'!E651</f>
        <v>0</v>
      </c>
      <c r="E645" s="2">
        <v>0</v>
      </c>
      <c r="F645" s="2">
        <v>0</v>
      </c>
      <c r="G645" s="3">
        <f t="shared" si="14"/>
        <v>105949.82384</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47034.41</v>
      </c>
      <c r="D646" s="2">
        <f>'PR-RAS'!E653</f>
        <v>77232.27</v>
      </c>
      <c r="E646" s="2">
        <v>0</v>
      </c>
      <c r="F646" s="2">
        <v>0</v>
      </c>
      <c r="G646" s="3">
        <f t="shared" si="14"/>
        <v>129966.82275000001</v>
      </c>
      <c r="H646" s="3">
        <f t="shared" si="15"/>
        <v>0.680000000007567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956391.83</v>
      </c>
      <c r="D647" s="2">
        <f>'PR-RAS'!E654</f>
        <v>650331.43000000005</v>
      </c>
      <c r="E647" s="2">
        <v>0</v>
      </c>
      <c r="F647" s="2">
        <v>0</v>
      </c>
      <c r="G647" s="3">
        <f t="shared" si="14"/>
        <v>1458057.32974</v>
      </c>
      <c r="H647" s="3">
        <f t="shared" si="15"/>
        <v>0.60000000009313226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926193.97</v>
      </c>
      <c r="D648" s="2">
        <f>'PR-RAS'!E655</f>
        <v>680137.26</v>
      </c>
      <c r="E648" s="2">
        <v>0</v>
      </c>
      <c r="F648" s="2">
        <v>0</v>
      </c>
      <c r="G648" s="3">
        <f t="shared" si="14"/>
        <v>1479345.1130300001</v>
      </c>
      <c r="H648" s="3">
        <f t="shared" si="15"/>
        <v>0.2900000000372529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77232.270000000019</v>
      </c>
      <c r="D649" s="2">
        <f>'PR-RAS'!E656</f>
        <v>47426.440000000061</v>
      </c>
      <c r="E649" s="2">
        <v>0</v>
      </c>
      <c r="F649" s="2">
        <v>0</v>
      </c>
      <c r="G649" s="3">
        <f t="shared" si="14"/>
        <v>111511.17720000009</v>
      </c>
      <c r="H649" s="3">
        <f t="shared" si="15"/>
        <v>0.71000000007916242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98</v>
      </c>
      <c r="D651" s="2">
        <f>'PR-RAS'!E658</f>
        <v>106</v>
      </c>
      <c r="E651" s="2">
        <v>0</v>
      </c>
      <c r="F651" s="2">
        <v>0</v>
      </c>
      <c r="G651" s="3">
        <f t="shared" si="14"/>
        <v>201.5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86</v>
      </c>
      <c r="D653" s="2">
        <f>'PR-RAS'!E660</f>
        <v>87</v>
      </c>
      <c r="E653" s="2">
        <v>0</v>
      </c>
      <c r="F653" s="2">
        <v>0</v>
      </c>
      <c r="G653" s="3">
        <f t="shared" si="14"/>
        <v>169.52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2160438.36</v>
      </c>
      <c r="D676" s="2">
        <f>'PR-RAS'!E683</f>
        <v>2224960.77</v>
      </c>
      <c r="E676" s="2">
        <v>0</v>
      </c>
      <c r="F676" s="2">
        <v>0</v>
      </c>
      <c r="G676" s="3">
        <f t="shared" si="14"/>
        <v>4461992.9325000001</v>
      </c>
      <c r="H676" s="3">
        <f t="shared" si="15"/>
        <v>0.58999999985098839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32294.2</v>
      </c>
      <c r="D678" s="2">
        <f>'PR-RAS'!E685</f>
        <v>28512.62</v>
      </c>
      <c r="E678" s="2">
        <v>0</v>
      </c>
      <c r="F678" s="2">
        <v>0</v>
      </c>
      <c r="G678" s="3">
        <f t="shared" si="14"/>
        <v>60469.260880000009</v>
      </c>
      <c r="H678" s="3">
        <f t="shared" si="15"/>
        <v>0.58000000000174623</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44989.69</v>
      </c>
      <c r="D717" s="2">
        <f>'PR-RAS'!E724</f>
        <v>0</v>
      </c>
      <c r="E717" s="2">
        <v>0</v>
      </c>
      <c r="F717" s="2">
        <v>0</v>
      </c>
      <c r="G717" s="3">
        <f t="shared" si="14"/>
        <v>32212.618040000001</v>
      </c>
      <c r="H717" s="3">
        <f t="shared" si="15"/>
        <v>0.30999999999767169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570.28</v>
      </c>
      <c r="D719" s="2">
        <f>'PR-RAS'!E726</f>
        <v>0</v>
      </c>
      <c r="E719" s="2">
        <v>0</v>
      </c>
      <c r="F719" s="2">
        <v>0</v>
      </c>
      <c r="G719" s="3">
        <f t="shared" si="14"/>
        <v>409.46103999999997</v>
      </c>
      <c r="H719" s="3">
        <f t="shared" si="15"/>
        <v>0.27999999999997272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6899.67</v>
      </c>
      <c r="D725" s="2">
        <f>'PR-RAS'!E732</f>
        <v>3307.73</v>
      </c>
      <c r="E725" s="2">
        <v>0</v>
      </c>
      <c r="F725" s="2">
        <v>0</v>
      </c>
      <c r="G725" s="3">
        <f t="shared" si="14"/>
        <v>9784.9541200000003</v>
      </c>
      <c r="H725" s="3">
        <f t="shared" si="15"/>
        <v>0.59999999999990905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2336.2600000000002</v>
      </c>
      <c r="E726" s="2">
        <v>0</v>
      </c>
      <c r="F726" s="2">
        <v>0</v>
      </c>
      <c r="G726" s="3">
        <f t="shared" si="14"/>
        <v>4667.7530000000006</v>
      </c>
      <c r="H726" s="3">
        <f t="shared" si="15"/>
        <v>0.50000000000022737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45663.64</v>
      </c>
      <c r="D727" s="2">
        <f>'PR-RAS'!E734</f>
        <v>47664.13</v>
      </c>
      <c r="E727" s="2">
        <v>0</v>
      </c>
      <c r="F727" s="2">
        <v>0</v>
      </c>
      <c r="G727" s="3">
        <f t="shared" si="14"/>
        <v>102360.1194</v>
      </c>
      <c r="H727" s="3">
        <f t="shared" si="15"/>
        <v>0.48999999999796273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5040.51</v>
      </c>
      <c r="D729" s="2">
        <f>'PR-RAS'!E736</f>
        <v>7043.8</v>
      </c>
      <c r="E729" s="2">
        <v>0</v>
      </c>
      <c r="F729" s="2">
        <v>0</v>
      </c>
      <c r="G729" s="3">
        <f t="shared" si="14"/>
        <v>13925.264080000001</v>
      </c>
      <c r="H729" s="3">
        <f t="shared" si="15"/>
        <v>0.68999999999959982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2424.7399999999998</v>
      </c>
      <c r="D730" s="2">
        <f>'PR-RAS'!E737</f>
        <v>0</v>
      </c>
      <c r="E730" s="2">
        <v>0</v>
      </c>
      <c r="F730" s="2">
        <v>0</v>
      </c>
      <c r="G730" s="3">
        <f t="shared" si="14"/>
        <v>1767.6354599999997</v>
      </c>
      <c r="H730" s="3">
        <f t="shared" si="15"/>
        <v>0.26000000000021828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12519.9</v>
      </c>
      <c r="D731" s="2">
        <f>'PR-RAS'!E738</f>
        <v>7647.67</v>
      </c>
      <c r="E731" s="2">
        <v>0</v>
      </c>
      <c r="F731" s="2">
        <v>0</v>
      </c>
      <c r="G731" s="3">
        <f t="shared" si="14"/>
        <v>20305.125199999999</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5200.95</v>
      </c>
      <c r="E737" s="2">
        <v>0</v>
      </c>
      <c r="F737" s="2">
        <v>0</v>
      </c>
      <c r="G737" s="3">
        <f t="shared" si="28"/>
        <v>7655.7983999999997</v>
      </c>
      <c r="H737" s="3">
        <f t="shared" si="29"/>
        <v>5.0000000000181899E-2</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12604.89</v>
      </c>
      <c r="D843" s="2">
        <f>'PR-RAS'!E850</f>
        <v>14633.53</v>
      </c>
      <c r="E843" s="2">
        <v>0</v>
      </c>
      <c r="F843" s="2">
        <v>0</v>
      </c>
      <c r="G843" s="3">
        <f t="shared" si="34"/>
        <v>35256.181899999996</v>
      </c>
      <c r="H843" s="3">
        <f t="shared" si="35"/>
        <v>0.57999999999992724</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1101.1500000000001</v>
      </c>
      <c r="D844" s="2">
        <f>'PR-RAS'!E851</f>
        <v>928.46</v>
      </c>
      <c r="E844" s="2">
        <v>0</v>
      </c>
      <c r="F844" s="2">
        <v>0</v>
      </c>
      <c r="G844" s="3">
        <f t="shared" si="34"/>
        <v>2493.65301</v>
      </c>
      <c r="H844" s="3">
        <f t="shared" si="35"/>
        <v>0.61000000000012733</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23940.5</v>
      </c>
      <c r="D848" s="2">
        <f>'PR-RAS'!E855</f>
        <v>23598.54</v>
      </c>
      <c r="E848" s="2">
        <v>0</v>
      </c>
      <c r="F848" s="2">
        <v>0</v>
      </c>
      <c r="G848" s="3">
        <f t="shared" si="34"/>
        <v>60253.53026</v>
      </c>
      <c r="H848" s="3">
        <f t="shared" si="35"/>
        <v>0.95999999999912689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4324993.3000000007</v>
      </c>
      <c r="D1011" s="7">
        <f>BILANCA!E6</f>
        <v>4317499.03</v>
      </c>
      <c r="E1011" s="7">
        <v>0</v>
      </c>
      <c r="F1011" s="7">
        <v>0</v>
      </c>
      <c r="G1011" s="8">
        <f t="shared" ref="G1011:G1306" si="38">B1011/1000*C1011+B1011/500*D1011</f>
        <v>12959.99136</v>
      </c>
      <c r="H1011" s="8">
        <f t="shared" si="35"/>
        <v>0.33000000100582838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4074878.7100000004</v>
      </c>
      <c r="D1012" s="2">
        <f>BILANCA!E7</f>
        <v>4074546.74</v>
      </c>
      <c r="E1012" s="2">
        <v>0</v>
      </c>
      <c r="F1012" s="2">
        <v>0</v>
      </c>
      <c r="G1012" s="3">
        <f t="shared" si="38"/>
        <v>24447.944380000001</v>
      </c>
      <c r="H1012" s="3">
        <f t="shared" si="35"/>
        <v>0.5499999993480742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482.45</v>
      </c>
      <c r="D1015" s="2">
        <f>BILANCA!E10</f>
        <v>265.45</v>
      </c>
      <c r="E1015" s="2">
        <v>0</v>
      </c>
      <c r="F1015" s="2">
        <v>0</v>
      </c>
      <c r="G1015" s="3">
        <f t="shared" si="38"/>
        <v>5.0667499999999999</v>
      </c>
      <c r="H1015" s="3">
        <f t="shared" si="35"/>
        <v>0.89999999999997726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482.45</v>
      </c>
      <c r="D1016" s="2">
        <f>BILANCA!E11</f>
        <v>265.45</v>
      </c>
      <c r="E1016" s="2">
        <v>0</v>
      </c>
      <c r="F1016" s="2">
        <v>0</v>
      </c>
      <c r="G1016" s="3">
        <f t="shared" si="38"/>
        <v>6.0800999999999998</v>
      </c>
      <c r="H1016" s="3">
        <f t="shared" si="35"/>
        <v>0.89999999999997726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4074878.7100000004</v>
      </c>
      <c r="D1017" s="2">
        <f>BILANCA!E12</f>
        <v>4074546.74</v>
      </c>
      <c r="E1017" s="2">
        <v>0</v>
      </c>
      <c r="F1017" s="2">
        <v>0</v>
      </c>
      <c r="G1017" s="3">
        <f t="shared" si="38"/>
        <v>85567.805330000003</v>
      </c>
      <c r="H1017" s="3">
        <f t="shared" si="35"/>
        <v>0.5499999993480742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3992878.41</v>
      </c>
      <c r="D1018" s="2">
        <f>BILANCA!E13</f>
        <v>3926397.79</v>
      </c>
      <c r="E1018" s="2">
        <v>0</v>
      </c>
      <c r="F1018" s="2">
        <v>0</v>
      </c>
      <c r="G1018" s="3">
        <f t="shared" si="38"/>
        <v>94765.391919999995</v>
      </c>
      <c r="H1018" s="3">
        <f t="shared" si="35"/>
        <v>0.62000000011175871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5318448.34</v>
      </c>
      <c r="D1020" s="2">
        <f>BILANCA!E15</f>
        <v>5318448.34</v>
      </c>
      <c r="E1020" s="2">
        <v>0</v>
      </c>
      <c r="F1020" s="2">
        <v>0</v>
      </c>
      <c r="G1020" s="3">
        <f t="shared" si="38"/>
        <v>159553.45019999999</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1325569.93</v>
      </c>
      <c r="D1023" s="2">
        <f>BILANCA!E18</f>
        <v>1392050.55</v>
      </c>
      <c r="E1023" s="2">
        <v>0</v>
      </c>
      <c r="F1023" s="2">
        <v>0</v>
      </c>
      <c r="G1023" s="3">
        <f t="shared" si="38"/>
        <v>53425.723389999999</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74659.390000000014</v>
      </c>
      <c r="D1024" s="2">
        <f>BILANCA!E19</f>
        <v>123244.53000000009</v>
      </c>
      <c r="E1024" s="2">
        <v>0</v>
      </c>
      <c r="F1024" s="2">
        <v>0</v>
      </c>
      <c r="G1024" s="3">
        <f t="shared" si="38"/>
        <v>4496.0783000000029</v>
      </c>
      <c r="H1024" s="3">
        <f t="shared" si="35"/>
        <v>0.8599999999278225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295939.40999999997</v>
      </c>
      <c r="D1025" s="2">
        <f>BILANCA!E20</f>
        <v>289880.86</v>
      </c>
      <c r="E1025" s="2">
        <v>0</v>
      </c>
      <c r="F1025" s="2">
        <v>0</v>
      </c>
      <c r="G1025" s="3">
        <f t="shared" si="38"/>
        <v>13135.516949999997</v>
      </c>
      <c r="H1025" s="3">
        <f t="shared" si="35"/>
        <v>0.54999999998835847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15615.72</v>
      </c>
      <c r="D1026" s="2">
        <f>BILANCA!E21</f>
        <v>15557.33</v>
      </c>
      <c r="E1026" s="2">
        <v>0</v>
      </c>
      <c r="F1026" s="2">
        <v>0</v>
      </c>
      <c r="G1026" s="3">
        <f t="shared" si="38"/>
        <v>747.68607999999995</v>
      </c>
      <c r="H1026" s="3">
        <f t="shared" si="35"/>
        <v>0.61000000000058208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93903.96</v>
      </c>
      <c r="D1027" s="2">
        <f>BILANCA!E22</f>
        <v>119104.77</v>
      </c>
      <c r="E1027" s="2">
        <v>0</v>
      </c>
      <c r="F1027" s="2">
        <v>0</v>
      </c>
      <c r="G1027" s="3">
        <f t="shared" si="38"/>
        <v>5645.9295000000002</v>
      </c>
      <c r="H1027" s="3">
        <f t="shared" si="35"/>
        <v>0.26999999998952262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1040.98</v>
      </c>
      <c r="D1029" s="2">
        <f>BILANCA!E24</f>
        <v>1040.98</v>
      </c>
      <c r="E1029" s="2">
        <v>0</v>
      </c>
      <c r="F1029" s="2">
        <v>0</v>
      </c>
      <c r="G1029" s="3">
        <f t="shared" si="38"/>
        <v>59.335859999999997</v>
      </c>
      <c r="H1029" s="3">
        <f t="shared" si="35"/>
        <v>3.999999999996362E-2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63837.01</v>
      </c>
      <c r="D1030" s="2">
        <f>BILANCA!E25</f>
        <v>65502.47</v>
      </c>
      <c r="E1030" s="2">
        <v>0</v>
      </c>
      <c r="F1030" s="2">
        <v>0</v>
      </c>
      <c r="G1030" s="3">
        <f t="shared" si="38"/>
        <v>3896.8389999999999</v>
      </c>
      <c r="H1030" s="3">
        <f t="shared" si="35"/>
        <v>0.48000000000320142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103756.8</v>
      </c>
      <c r="D1031" s="2">
        <f>BILANCA!E26</f>
        <v>134521.67000000001</v>
      </c>
      <c r="E1031" s="2">
        <v>0</v>
      </c>
      <c r="F1031" s="2">
        <v>0</v>
      </c>
      <c r="G1031" s="3">
        <f t="shared" si="38"/>
        <v>7828.8029400000014</v>
      </c>
      <c r="H1031" s="3">
        <f t="shared" si="35"/>
        <v>0.52999999998428393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499434.49</v>
      </c>
      <c r="D1033" s="2">
        <f>BILANCA!E28</f>
        <v>502363.55</v>
      </c>
      <c r="E1033" s="2">
        <v>0</v>
      </c>
      <c r="F1033" s="2">
        <v>0</v>
      </c>
      <c r="G1033" s="3">
        <f t="shared" si="38"/>
        <v>34595.716569999997</v>
      </c>
      <c r="H1033" s="3">
        <f t="shared" si="35"/>
        <v>0.94000000000232831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29616.9</v>
      </c>
      <c r="D1035" s="2">
        <f>BILANCA!E30</f>
        <v>29616.9</v>
      </c>
      <c r="E1035" s="2">
        <v>0</v>
      </c>
      <c r="F1035" s="2">
        <v>0</v>
      </c>
      <c r="G1035" s="3">
        <f t="shared" si="38"/>
        <v>2221.2675000000004</v>
      </c>
      <c r="H1035" s="3">
        <f t="shared" si="35"/>
        <v>0.19999999999708962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29616.9</v>
      </c>
      <c r="D1039" s="2">
        <f>BILANCA!E34</f>
        <v>29616.9</v>
      </c>
      <c r="E1039" s="2">
        <v>0</v>
      </c>
      <c r="F1039" s="2">
        <v>0</v>
      </c>
      <c r="G1039" s="3">
        <f t="shared" si="38"/>
        <v>2576.6703000000002</v>
      </c>
      <c r="H1039" s="3">
        <f t="shared" si="35"/>
        <v>0.19999999999708962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7340.9100000000035</v>
      </c>
      <c r="D1040" s="2">
        <f>BILANCA!E35</f>
        <v>24904.420000000013</v>
      </c>
      <c r="E1040" s="2">
        <v>0</v>
      </c>
      <c r="F1040" s="2">
        <v>0</v>
      </c>
      <c r="G1040" s="3">
        <f t="shared" si="38"/>
        <v>1714.4925000000007</v>
      </c>
      <c r="H1040" s="3">
        <f t="shared" si="35"/>
        <v>0.51000000000931323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101501.64</v>
      </c>
      <c r="D1041" s="2">
        <f>BILANCA!E36</f>
        <v>125920.35</v>
      </c>
      <c r="E1041" s="2">
        <v>0</v>
      </c>
      <c r="F1041" s="2">
        <v>0</v>
      </c>
      <c r="G1041" s="3">
        <f t="shared" si="38"/>
        <v>10953.61254</v>
      </c>
      <c r="H1041" s="3">
        <f t="shared" si="35"/>
        <v>0.71000000000640284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94160.73</v>
      </c>
      <c r="D1045" s="2">
        <f>BILANCA!E40</f>
        <v>101015.93</v>
      </c>
      <c r="E1045" s="2">
        <v>0</v>
      </c>
      <c r="F1045" s="2">
        <v>0</v>
      </c>
      <c r="G1045" s="3">
        <f t="shared" si="38"/>
        <v>10366.74065</v>
      </c>
      <c r="H1045" s="3">
        <f t="shared" si="35"/>
        <v>0.34000000001105946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1165.22</v>
      </c>
      <c r="D1052" s="2">
        <f>BILANCA!E47</f>
        <v>1165.22</v>
      </c>
      <c r="E1052" s="2">
        <v>0</v>
      </c>
      <c r="F1052" s="2">
        <v>0</v>
      </c>
      <c r="G1052" s="3">
        <f t="shared" si="38"/>
        <v>146.81772000000001</v>
      </c>
      <c r="H1052" s="3">
        <f t="shared" si="35"/>
        <v>0.44000000000005457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1165.22</v>
      </c>
      <c r="D1055" s="2">
        <f>BILANCA!E50</f>
        <v>1165.22</v>
      </c>
      <c r="E1055" s="2">
        <v>0</v>
      </c>
      <c r="F1055" s="2">
        <v>0</v>
      </c>
      <c r="G1055" s="3">
        <f t="shared" si="38"/>
        <v>157.3047</v>
      </c>
      <c r="H1055" s="3">
        <f t="shared" si="35"/>
        <v>0.44000000000005457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27679.64</v>
      </c>
      <c r="D1059" s="2">
        <f>BILANCA!E54</f>
        <v>28633.39</v>
      </c>
      <c r="E1059" s="2">
        <v>0</v>
      </c>
      <c r="F1059" s="2">
        <v>0</v>
      </c>
      <c r="G1059" s="3">
        <f t="shared" si="38"/>
        <v>4162.3745799999997</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27679.64</v>
      </c>
      <c r="D1060" s="2">
        <f>BILANCA!E55</f>
        <v>28633.39</v>
      </c>
      <c r="E1060" s="2">
        <v>0</v>
      </c>
      <c r="F1060" s="2">
        <v>0</v>
      </c>
      <c r="G1060" s="3">
        <f t="shared" si="38"/>
        <v>4247.3209999999999</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250114.58999999997</v>
      </c>
      <c r="D1074" s="2">
        <f>BILANCA!E69</f>
        <v>242952.28999999998</v>
      </c>
      <c r="E1074" s="2">
        <v>0</v>
      </c>
      <c r="F1074" s="2">
        <v>0</v>
      </c>
      <c r="G1074" s="3">
        <f t="shared" si="38"/>
        <v>47105.226879999995</v>
      </c>
      <c r="H1074" s="3">
        <f t="shared" si="35"/>
        <v>0.70000000001164153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77232.27</v>
      </c>
      <c r="D1075" s="2">
        <f>BILANCA!E70</f>
        <v>47426.44</v>
      </c>
      <c r="E1075" s="2">
        <v>0</v>
      </c>
      <c r="F1075" s="2">
        <v>0</v>
      </c>
      <c r="G1075" s="3">
        <f t="shared" si="38"/>
        <v>11185.534750000001</v>
      </c>
      <c r="H1075" s="3">
        <f t="shared" si="35"/>
        <v>0.71000000000640284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77232.27</v>
      </c>
      <c r="D1076" s="2">
        <f>BILANCA!E71</f>
        <v>47426.44</v>
      </c>
      <c r="E1076" s="2">
        <v>0</v>
      </c>
      <c r="F1076" s="2">
        <v>0</v>
      </c>
      <c r="G1076" s="3">
        <f t="shared" si="38"/>
        <v>11357.619900000002</v>
      </c>
      <c r="H1076" s="3">
        <f t="shared" si="35"/>
        <v>0.71000000000640284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77232.27</v>
      </c>
      <c r="D1078" s="2">
        <f>BILANCA!E73</f>
        <v>47426.44</v>
      </c>
      <c r="E1078" s="2">
        <v>0</v>
      </c>
      <c r="F1078" s="2">
        <v>0</v>
      </c>
      <c r="G1078" s="3">
        <f t="shared" si="38"/>
        <v>11701.790200000001</v>
      </c>
      <c r="H1078" s="3">
        <f t="shared" si="35"/>
        <v>0.71000000000640284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3455.81</v>
      </c>
      <c r="D1087" s="2">
        <f>BILANCA!E82</f>
        <v>10376.89</v>
      </c>
      <c r="E1087" s="2">
        <v>0</v>
      </c>
      <c r="F1087" s="2">
        <v>0</v>
      </c>
      <c r="G1087" s="3">
        <f t="shared" si="38"/>
        <v>1864.1384299999997</v>
      </c>
      <c r="H1087" s="3">
        <f t="shared" si="35"/>
        <v>0.30000000000063665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3455.81</v>
      </c>
      <c r="D1092" s="2">
        <f>BILANCA!E87</f>
        <v>10376.89</v>
      </c>
      <c r="E1092" s="2">
        <v>0</v>
      </c>
      <c r="F1092" s="2">
        <v>0</v>
      </c>
      <c r="G1092" s="3">
        <f t="shared" si="38"/>
        <v>1985.1863800000001</v>
      </c>
      <c r="H1092" s="3">
        <f t="shared" si="35"/>
        <v>0.30000000000063665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4908.1499999999996</v>
      </c>
      <c r="D1152" s="2">
        <f>BILANCA!E147</f>
        <v>185148.96</v>
      </c>
      <c r="E1152" s="2">
        <v>0</v>
      </c>
      <c r="F1152" s="2">
        <v>0</v>
      </c>
      <c r="G1152" s="3">
        <f t="shared" si="38"/>
        <v>53279.261939999997</v>
      </c>
      <c r="H1152" s="3">
        <f t="shared" si="41"/>
        <v>0.19000000000778527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171233.4</v>
      </c>
      <c r="E1155" s="2">
        <v>0</v>
      </c>
      <c r="F1155" s="2">
        <v>0</v>
      </c>
      <c r="G1155" s="3">
        <f t="shared" si="38"/>
        <v>49657.685999999994</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171233.4</v>
      </c>
      <c r="E1161" s="2">
        <v>0</v>
      </c>
      <c r="F1161" s="2">
        <v>0</v>
      </c>
      <c r="G1161" s="3">
        <f t="shared" si="38"/>
        <v>51712.486799999999</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3858.14</v>
      </c>
      <c r="D1165" s="2">
        <f>BILANCA!E160</f>
        <v>11055.56</v>
      </c>
      <c r="E1165" s="2">
        <v>0</v>
      </c>
      <c r="F1165" s="2">
        <v>0</v>
      </c>
      <c r="G1165" s="3">
        <f t="shared" si="38"/>
        <v>4025.2352999999998</v>
      </c>
      <c r="H1165" s="3">
        <f t="shared" si="41"/>
        <v>0.58000000000038199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1050.01</v>
      </c>
      <c r="D1166" s="2">
        <f>BILANCA!E161</f>
        <v>2860</v>
      </c>
      <c r="E1166" s="2">
        <v>0</v>
      </c>
      <c r="F1166" s="2">
        <v>0</v>
      </c>
      <c r="G1166" s="3">
        <f t="shared" si="38"/>
        <v>1056.12156</v>
      </c>
      <c r="H1166" s="3">
        <f t="shared" si="41"/>
        <v>9.9999999999909051E-3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164518.35999999999</v>
      </c>
      <c r="D1176" s="2">
        <f>BILANCA!E171</f>
        <v>0</v>
      </c>
      <c r="E1176" s="2">
        <v>0</v>
      </c>
      <c r="F1176" s="2">
        <v>0</v>
      </c>
      <c r="G1176" s="3">
        <f t="shared" si="38"/>
        <v>27310.047759999998</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164518.35999999999</v>
      </c>
      <c r="D1179" s="2">
        <f>BILANCA!E174</f>
        <v>0</v>
      </c>
      <c r="E1179" s="2">
        <v>0</v>
      </c>
      <c r="F1179" s="2">
        <v>0</v>
      </c>
      <c r="G1179" s="3">
        <f t="shared" si="38"/>
        <v>27803.60284</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4324993.3</v>
      </c>
      <c r="D1180" s="2">
        <f>BILANCA!E176</f>
        <v>4317499.03</v>
      </c>
      <c r="E1180" s="2">
        <v>0</v>
      </c>
      <c r="F1180" s="2">
        <v>0</v>
      </c>
      <c r="G1180" s="3">
        <f t="shared" si="38"/>
        <v>2203198.5312000001</v>
      </c>
      <c r="H1180" s="3">
        <f t="shared" si="41"/>
        <v>0.33000000007450581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242840.11999999997</v>
      </c>
      <c r="D1181" s="2">
        <f>BILANCA!E177</f>
        <v>272093.5</v>
      </c>
      <c r="E1181" s="2">
        <v>0</v>
      </c>
      <c r="F1181" s="2">
        <v>0</v>
      </c>
      <c r="G1181" s="3">
        <f t="shared" si="38"/>
        <v>134581.63752000002</v>
      </c>
      <c r="H1181" s="3">
        <f t="shared" si="41"/>
        <v>0.61999999996623956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241638.18999999997</v>
      </c>
      <c r="D1182" s="2">
        <f>BILANCA!E178</f>
        <v>265555.31</v>
      </c>
      <c r="E1182" s="2">
        <v>0</v>
      </c>
      <c r="F1182" s="2">
        <v>0</v>
      </c>
      <c r="G1182" s="3">
        <f t="shared" si="38"/>
        <v>132912.79531999998</v>
      </c>
      <c r="H1182" s="3">
        <f t="shared" si="41"/>
        <v>0.49999999997089617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192577.3</v>
      </c>
      <c r="D1183" s="2">
        <f>BILANCA!E179</f>
        <v>209659.94</v>
      </c>
      <c r="E1183" s="2">
        <v>0</v>
      </c>
      <c r="F1183" s="2">
        <v>0</v>
      </c>
      <c r="G1183" s="3">
        <f t="shared" si="38"/>
        <v>105858.21213999999</v>
      </c>
      <c r="H1183" s="3">
        <f t="shared" si="41"/>
        <v>0.35999999998603016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42802.35</v>
      </c>
      <c r="D1184" s="2">
        <f>BILANCA!E180</f>
        <v>55696.01</v>
      </c>
      <c r="E1184" s="2">
        <v>0</v>
      </c>
      <c r="F1184" s="2">
        <v>0</v>
      </c>
      <c r="G1184" s="3">
        <f t="shared" si="38"/>
        <v>26829.820379999997</v>
      </c>
      <c r="H1184" s="3">
        <f t="shared" si="41"/>
        <v>0.36000000000058208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105.18</v>
      </c>
      <c r="D1185" s="2">
        <f>BILANCA!E181</f>
        <v>0</v>
      </c>
      <c r="E1185" s="2">
        <v>0</v>
      </c>
      <c r="F1185" s="2">
        <v>0</v>
      </c>
      <c r="G1185" s="3">
        <f t="shared" si="38"/>
        <v>18.406500000000001</v>
      </c>
      <c r="H1185" s="3">
        <f t="shared" si="41"/>
        <v>0.18000000000000682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105.18</v>
      </c>
      <c r="D1188" s="2">
        <f>BILANCA!E184</f>
        <v>0</v>
      </c>
      <c r="E1188" s="2">
        <v>0</v>
      </c>
      <c r="F1188" s="2">
        <v>0</v>
      </c>
      <c r="G1188" s="3">
        <f t="shared" si="38"/>
        <v>18.72204</v>
      </c>
      <c r="H1188" s="3">
        <f t="shared" si="41"/>
        <v>0.18000000000000682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85.12</v>
      </c>
      <c r="D1198" s="2">
        <f>BILANCA!E194</f>
        <v>199.36</v>
      </c>
      <c r="E1198" s="2">
        <v>0</v>
      </c>
      <c r="F1198" s="2">
        <v>0</v>
      </c>
      <c r="G1198" s="3">
        <f t="shared" si="38"/>
        <v>90.961920000000006</v>
      </c>
      <c r="H1198" s="3">
        <f t="shared" si="41"/>
        <v>0.48000000000001819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6068.24</v>
      </c>
      <c r="D1200" s="2">
        <f>BILANCA!E196</f>
        <v>0</v>
      </c>
      <c r="E1200" s="2">
        <v>0</v>
      </c>
      <c r="F1200" s="2">
        <v>0</v>
      </c>
      <c r="G1200" s="3">
        <f t="shared" si="38"/>
        <v>1152.9656</v>
      </c>
      <c r="H1200" s="3">
        <f t="shared" si="41"/>
        <v>0.23999999999978172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1201.93</v>
      </c>
      <c r="D1201" s="2">
        <f>BILANCA!E197</f>
        <v>3234.35</v>
      </c>
      <c r="E1201" s="2">
        <v>0</v>
      </c>
      <c r="F1201" s="2">
        <v>0</v>
      </c>
      <c r="G1201" s="3">
        <f t="shared" si="38"/>
        <v>1465.09033</v>
      </c>
      <c r="H1201" s="3">
        <f t="shared" si="41"/>
        <v>0.41999999999984539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1201.93</v>
      </c>
      <c r="D1203" s="2">
        <f>BILANCA!E199</f>
        <v>3234.35</v>
      </c>
      <c r="E1203" s="2">
        <v>0</v>
      </c>
      <c r="F1203" s="2">
        <v>0</v>
      </c>
      <c r="G1203" s="3">
        <f t="shared" si="44"/>
        <v>1480.4315900000001</v>
      </c>
      <c r="H1203" s="3">
        <f t="shared" si="45"/>
        <v>0.41999999999984539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3303.84</v>
      </c>
      <c r="E1251" s="2">
        <v>0</v>
      </c>
      <c r="F1251" s="2">
        <v>0</v>
      </c>
      <c r="G1251" s="3">
        <f>B1251/1000*C1251+B1251/500*D1251</f>
        <v>1592.4508800000001</v>
      </c>
      <c r="H1251" s="3">
        <f>ABS(C1251-ROUND(C1251,0))+ABS(D1251-ROUND(D1251,0))</f>
        <v>0.15999999999985448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4082153.1799999997</v>
      </c>
      <c r="D1255" s="2">
        <f>BILANCA!E251</f>
        <v>4045405.5300000003</v>
      </c>
      <c r="E1255" s="2">
        <v>0</v>
      </c>
      <c r="F1255" s="2">
        <v>0</v>
      </c>
      <c r="G1255" s="3">
        <f t="shared" si="38"/>
        <v>2982376.2387999999</v>
      </c>
      <c r="H1255" s="3">
        <f t="shared" si="41"/>
        <v>0.64999999944120646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4074878.71</v>
      </c>
      <c r="D1256" s="2">
        <f>BILANCA!E252</f>
        <v>4074546.74</v>
      </c>
      <c r="E1256" s="2">
        <v>0</v>
      </c>
      <c r="F1256" s="2">
        <v>0</v>
      </c>
      <c r="G1256" s="3">
        <f t="shared" si="38"/>
        <v>3007097.1587400003</v>
      </c>
      <c r="H1256" s="3">
        <f t="shared" si="41"/>
        <v>0.54999999981373549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4074878.71</v>
      </c>
      <c r="D1257" s="2">
        <f>BILANCA!E253</f>
        <v>4074546.74</v>
      </c>
      <c r="E1257" s="2">
        <v>0</v>
      </c>
      <c r="F1257" s="2">
        <v>0</v>
      </c>
      <c r="G1257" s="3">
        <f t="shared" si="38"/>
        <v>3019321.13093</v>
      </c>
      <c r="H1257" s="3">
        <f t="shared" si="41"/>
        <v>0.54999999981373549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2366.3200000000002</v>
      </c>
      <c r="D1259" s="2">
        <f>BILANCA!E255</f>
        <v>-214290.17</v>
      </c>
      <c r="E1259" s="2">
        <v>0</v>
      </c>
      <c r="F1259" s="2">
        <v>0</v>
      </c>
      <c r="G1259" s="3">
        <f t="shared" si="38"/>
        <v>-106127.29098000001</v>
      </c>
      <c r="H1259" s="3">
        <f t="shared" si="41"/>
        <v>0.49000000001296939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2366.3200000000002</v>
      </c>
      <c r="D1260" s="2">
        <f>BILANCA!E256</f>
        <v>0</v>
      </c>
      <c r="E1260" s="2">
        <v>0</v>
      </c>
      <c r="F1260" s="2">
        <v>0</v>
      </c>
      <c r="G1260" s="3">
        <f t="shared" si="38"/>
        <v>591.58000000000004</v>
      </c>
      <c r="H1260" s="3">
        <f t="shared" si="41"/>
        <v>0.32000000000016371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2366.3200000000002</v>
      </c>
      <c r="D1261" s="2">
        <f>BILANCA!E257</f>
        <v>0</v>
      </c>
      <c r="E1261" s="2">
        <v>0</v>
      </c>
      <c r="F1261" s="2">
        <v>0</v>
      </c>
      <c r="G1261" s="3">
        <f t="shared" si="38"/>
        <v>593.94632000000001</v>
      </c>
      <c r="H1261" s="3">
        <f t="shared" si="41"/>
        <v>0.32000000000016371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214290.17</v>
      </c>
      <c r="E1264" s="2">
        <v>0</v>
      </c>
      <c r="F1264" s="2">
        <v>0</v>
      </c>
      <c r="G1264" s="3">
        <f t="shared" si="38"/>
        <v>108859.40636000001</v>
      </c>
      <c r="H1264" s="3">
        <f t="shared" si="41"/>
        <v>0.17000000001280569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210375.14</v>
      </c>
      <c r="E1265" s="2">
        <v>0</v>
      </c>
      <c r="F1265" s="2">
        <v>0</v>
      </c>
      <c r="G1265" s="3">
        <f t="shared" si="38"/>
        <v>107291.32140000002</v>
      </c>
      <c r="H1265" s="3">
        <f t="shared" si="41"/>
        <v>0.14000000001396984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3915.03</v>
      </c>
      <c r="E1266" s="2">
        <v>0</v>
      </c>
      <c r="F1266" s="2">
        <v>0</v>
      </c>
      <c r="G1266" s="3">
        <f t="shared" si="38"/>
        <v>2004.4953600000001</v>
      </c>
      <c r="H1266" s="3">
        <f t="shared" si="41"/>
        <v>3.0000000000200089E-2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4908.1499999999996</v>
      </c>
      <c r="D1278" s="2">
        <f>BILANCA!E274</f>
        <v>185148.96</v>
      </c>
      <c r="E1278" s="2">
        <v>0</v>
      </c>
      <c r="F1278" s="2">
        <v>0</v>
      </c>
      <c r="G1278" s="3">
        <f t="shared" si="38"/>
        <v>100555.22676000001</v>
      </c>
      <c r="H1278" s="3">
        <f t="shared" si="41"/>
        <v>0.19000000000778527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171233.4</v>
      </c>
      <c r="E1281" s="2">
        <v>0</v>
      </c>
      <c r="F1281" s="2">
        <v>0</v>
      </c>
      <c r="G1281" s="3">
        <f t="shared" si="48"/>
        <v>92808.502800000002</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171233.4</v>
      </c>
      <c r="E1287" s="2">
        <v>0</v>
      </c>
      <c r="F1287" s="2">
        <v>0</v>
      </c>
      <c r="G1287" s="3">
        <f t="shared" si="48"/>
        <v>94863.303599999999</v>
      </c>
      <c r="H1287" s="3">
        <f t="shared" si="49"/>
        <v>0.39999999999417923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0.01</v>
      </c>
      <c r="D1290" s="2">
        <f>BILANCA!E286</f>
        <v>0</v>
      </c>
      <c r="E1290" s="2">
        <v>0</v>
      </c>
      <c r="F1290" s="2">
        <v>0</v>
      </c>
      <c r="G1290" s="3">
        <f t="shared" si="48"/>
        <v>2.8000000000000004E-3</v>
      </c>
      <c r="H1290" s="3">
        <f t="shared" si="49"/>
        <v>0.01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3858.14</v>
      </c>
      <c r="D1291" s="2">
        <f>BILANCA!E287</f>
        <v>11055.56</v>
      </c>
      <c r="E1291" s="2">
        <v>0</v>
      </c>
      <c r="F1291" s="2">
        <v>0</v>
      </c>
      <c r="G1291" s="3">
        <f t="shared" si="48"/>
        <v>7297.3620600000004</v>
      </c>
      <c r="H1291" s="3">
        <f t="shared" si="49"/>
        <v>0.58000000000038199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1050</v>
      </c>
      <c r="D1292" s="2">
        <f>BILANCA!E288</f>
        <v>2860</v>
      </c>
      <c r="E1292" s="2">
        <v>0</v>
      </c>
      <c r="F1292" s="2">
        <v>0</v>
      </c>
      <c r="G1292" s="3">
        <f t="shared" si="48"/>
        <v>1909.1399999999996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40266.870000000003</v>
      </c>
      <c r="D1301" s="2">
        <f>BILANCA!E297</f>
        <v>40266.870000000003</v>
      </c>
      <c r="E1301" s="2">
        <v>0</v>
      </c>
      <c r="F1301" s="2">
        <v>0</v>
      </c>
      <c r="G1301" s="3">
        <f t="shared" si="38"/>
        <v>35152.977510000004</v>
      </c>
      <c r="H1301" s="3">
        <f t="shared" si="41"/>
        <v>0.25999999999476131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40266.870000000003</v>
      </c>
      <c r="D1302" s="2">
        <f>BILANCA!E298</f>
        <v>40266.870000000003</v>
      </c>
      <c r="E1302" s="2">
        <v>0</v>
      </c>
      <c r="F1302" s="2">
        <v>0</v>
      </c>
      <c r="G1302" s="3">
        <f t="shared" si="38"/>
        <v>35273.778120000003</v>
      </c>
      <c r="H1302" s="3">
        <f t="shared" si="41"/>
        <v>0.25999999999476131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175353.62</v>
      </c>
      <c r="E1305" s="2">
        <v>0</v>
      </c>
      <c r="F1305" s="2">
        <v>0</v>
      </c>
      <c r="G1305" s="3">
        <f t="shared" si="38"/>
        <v>103458.63579999999</v>
      </c>
      <c r="H1305" s="3">
        <f t="shared" si="41"/>
        <v>0.38000000000465661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4908.1499999999996</v>
      </c>
      <c r="D1306" s="2">
        <f>BILANCA!E303</f>
        <v>9795.34</v>
      </c>
      <c r="E1306" s="2">
        <v>0</v>
      </c>
      <c r="F1306" s="2">
        <v>0</v>
      </c>
      <c r="G1306" s="3">
        <f t="shared" si="38"/>
        <v>7251.6536799999994</v>
      </c>
      <c r="H1306" s="3">
        <f t="shared" si="41"/>
        <v>0.48999999999978172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185148.96</v>
      </c>
      <c r="E1307" s="2">
        <v>0</v>
      </c>
      <c r="F1307" s="2">
        <v>0</v>
      </c>
      <c r="G1307" s="3">
        <f>B1307/1000*C1307+B1307/500*D1307</f>
        <v>109978.48223999998</v>
      </c>
      <c r="H1307" s="3">
        <f>ABS(C1307-ROUND(C1307,0))+ABS(D1307-ROUND(D1307,0))</f>
        <v>4.0000000008149073E-2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3338.9</v>
      </c>
      <c r="D1311" s="2">
        <f>BILANCA!E308</f>
        <v>4508.76</v>
      </c>
      <c r="E1311" s="2">
        <v>0</v>
      </c>
      <c r="F1311" s="2">
        <v>0</v>
      </c>
      <c r="G1311" s="3">
        <f t="shared" si="52"/>
        <v>3719.2824200000005</v>
      </c>
      <c r="H1311" s="3">
        <f t="shared" si="41"/>
        <v>0.33999999999969077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116.91</v>
      </c>
      <c r="D1312" s="2">
        <f>BILANCA!E309</f>
        <v>5868.13</v>
      </c>
      <c r="E1312" s="2">
        <v>0</v>
      </c>
      <c r="F1312" s="2">
        <v>0</v>
      </c>
      <c r="G1312" s="3">
        <f t="shared" si="52"/>
        <v>3579.6573399999997</v>
      </c>
      <c r="H1312" s="3">
        <f t="shared" si="41"/>
        <v>0.22000000000011255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0.01</v>
      </c>
      <c r="D1336" s="2">
        <f>BILANCA!E333</f>
        <v>0</v>
      </c>
      <c r="E1336" s="2">
        <v>0</v>
      </c>
      <c r="F1336" s="2">
        <v>0</v>
      </c>
      <c r="G1336" s="3">
        <f t="shared" si="55"/>
        <v>3.2600000000000003E-3</v>
      </c>
      <c r="H1336" s="3">
        <f t="shared" si="56"/>
        <v>0.01</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154.31</v>
      </c>
      <c r="D1339" s="2">
        <f>BILANCA!E336</f>
        <v>0</v>
      </c>
      <c r="E1339" s="2">
        <v>0</v>
      </c>
      <c r="F1339" s="2">
        <v>0</v>
      </c>
      <c r="G1339" s="3">
        <f t="shared" si="52"/>
        <v>50.767990000000005</v>
      </c>
      <c r="H1339" s="3">
        <f t="shared" si="41"/>
        <v>0.31000000000000227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241483.88</v>
      </c>
      <c r="D1340" s="2">
        <f>BILANCA!E337</f>
        <v>265555.31</v>
      </c>
      <c r="E1340" s="2">
        <v>0</v>
      </c>
      <c r="F1340" s="2">
        <v>0</v>
      </c>
      <c r="G1340" s="3">
        <f t="shared" si="52"/>
        <v>254956.18500000003</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1201.93</v>
      </c>
      <c r="D1342" s="2">
        <f>BILANCA!E339</f>
        <v>3234.35</v>
      </c>
      <c r="E1342" s="2">
        <v>0</v>
      </c>
      <c r="F1342" s="2">
        <v>0</v>
      </c>
      <c r="G1342" s="3">
        <f t="shared" si="52"/>
        <v>2546.6491599999999</v>
      </c>
      <c r="H1342" s="3">
        <f t="shared" si="41"/>
        <v>0.41999999999984539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991.75</v>
      </c>
      <c r="E1382" s="2">
        <v>0</v>
      </c>
      <c r="F1382" s="2">
        <v>0</v>
      </c>
      <c r="G1382" s="3">
        <f t="shared" si="59"/>
        <v>737.86199999999997</v>
      </c>
      <c r="H1382" s="3">
        <f t="shared" si="60"/>
        <v>0.25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2312.09</v>
      </c>
      <c r="E1383" s="2">
        <v>0</v>
      </c>
      <c r="F1383" s="2">
        <v>0</v>
      </c>
      <c r="G1383" s="3">
        <f t="shared" si="59"/>
        <v>1724.8191400000001</v>
      </c>
      <c r="H1383" s="3">
        <f t="shared" si="60"/>
        <v>9.0000000000145519E-2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40266.870000000003</v>
      </c>
      <c r="D1390" s="2">
        <f>BILANCA!E387</f>
        <v>40266.870000000003</v>
      </c>
      <c r="E1390" s="2">
        <v>0</v>
      </c>
      <c r="F1390" s="2">
        <v>0</v>
      </c>
      <c r="G1390" s="3">
        <f t="shared" ref="G1390:G1399" si="61">B1390/1000*C1390+B1390/500*D1390</f>
        <v>45904.231800000001</v>
      </c>
      <c r="H1390" s="3">
        <f t="shared" ref="H1390:H1399" si="62">ABS(C1390-ROUND(C1390,0))+ABS(D1390-ROUND(D1390,0))</f>
        <v>0.25999999999476131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2974789.45</v>
      </c>
      <c r="D1510" s="2">
        <f>'RAS-funkcijski'!E114</f>
        <v>3296987.0399999996</v>
      </c>
      <c r="E1510" s="2">
        <v>0</v>
      </c>
      <c r="F1510" s="2">
        <v>0</v>
      </c>
      <c r="G1510" s="3">
        <f t="shared" si="52"/>
        <v>1052563.9882999999</v>
      </c>
      <c r="H1510" s="3">
        <f t="shared" si="63"/>
        <v>0.48999999975785613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2937096.04</v>
      </c>
      <c r="D1511" s="2">
        <f>'RAS-funkcijski'!E115</f>
        <v>3257201.01</v>
      </c>
      <c r="E1511" s="2">
        <v>0</v>
      </c>
      <c r="F1511" s="2">
        <v>0</v>
      </c>
      <c r="G1511" s="3">
        <f t="shared" si="52"/>
        <v>1049116.2846599999</v>
      </c>
      <c r="H1511" s="3">
        <f t="shared" si="63"/>
        <v>4.9999999813735485E-2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2937096.04</v>
      </c>
      <c r="D1513" s="2">
        <f>'RAS-funkcijski'!E117</f>
        <v>3257201.01</v>
      </c>
      <c r="E1513" s="2">
        <v>0</v>
      </c>
      <c r="F1513" s="2">
        <v>0</v>
      </c>
      <c r="G1513" s="3">
        <f t="shared" si="52"/>
        <v>1068019.2807799999</v>
      </c>
      <c r="H1513" s="3">
        <f t="shared" si="63"/>
        <v>4.9999999813735485E-2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37693.410000000003</v>
      </c>
      <c r="D1522" s="2">
        <f>'RAS-funkcijski'!E126</f>
        <v>39786.03</v>
      </c>
      <c r="E1522" s="2">
        <v>0</v>
      </c>
      <c r="F1522" s="2">
        <v>0</v>
      </c>
      <c r="G1522" s="3">
        <f t="shared" si="52"/>
        <v>14306.387340000001</v>
      </c>
      <c r="H1522" s="3">
        <f t="shared" si="63"/>
        <v>0.44000000000232831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2974789.45</v>
      </c>
      <c r="D1537" s="14">
        <f>'RAS-funkcijski'!E141</f>
        <v>3296987.0399999996</v>
      </c>
      <c r="E1537" s="14">
        <v>0</v>
      </c>
      <c r="F1537" s="14">
        <v>0</v>
      </c>
      <c r="G1537" s="15">
        <f t="shared" si="52"/>
        <v>1310920.6036100001</v>
      </c>
      <c r="H1537" s="15">
        <f t="shared" si="63"/>
        <v>0.48999999975785613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106456.63</v>
      </c>
      <c r="E1538" s="7">
        <v>0</v>
      </c>
      <c r="F1538" s="7">
        <v>0</v>
      </c>
      <c r="G1538" s="8">
        <f t="shared" si="52"/>
        <v>212.91326000000001</v>
      </c>
      <c r="H1538" s="8">
        <f t="shared" si="63"/>
        <v>0.36999999999534339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106456.63</v>
      </c>
      <c r="E1539" s="2">
        <v>0</v>
      </c>
      <c r="F1539" s="2">
        <v>0</v>
      </c>
      <c r="G1539" s="3">
        <f t="shared" si="52"/>
        <v>425.82652000000002</v>
      </c>
      <c r="H1539" s="3">
        <f t="shared" si="63"/>
        <v>0.36999999999534339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106456.63</v>
      </c>
      <c r="E1540" s="2">
        <v>0</v>
      </c>
      <c r="F1540" s="2">
        <v>0</v>
      </c>
      <c r="G1540" s="3">
        <f t="shared" si="52"/>
        <v>638.73978</v>
      </c>
      <c r="H1540" s="3">
        <f t="shared" si="63"/>
        <v>0.36999999999534339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106456.63</v>
      </c>
      <c r="E1542" s="2">
        <v>0</v>
      </c>
      <c r="F1542" s="2">
        <v>0</v>
      </c>
      <c r="G1542" s="3">
        <f t="shared" si="52"/>
        <v>1064.5663</v>
      </c>
      <c r="H1542" s="3">
        <f t="shared" si="63"/>
        <v>0.36999999999534339</v>
      </c>
      <c r="I1542" s="11">
        <f t="shared" si="64"/>
        <v>393.88953099504272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242840.12</v>
      </c>
      <c r="D1582" s="7"/>
      <c r="E1582" s="7">
        <v>0</v>
      </c>
      <c r="F1582" s="7">
        <v>0</v>
      </c>
      <c r="G1582" s="8">
        <f t="shared" ref="G1582:G1686" si="70">B1582/1000*C1582</f>
        <v>242.84012000000001</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3161114.1300000004</v>
      </c>
      <c r="D1583" s="2">
        <v>0</v>
      </c>
      <c r="E1583" s="2">
        <v>0</v>
      </c>
      <c r="F1583" s="2">
        <v>0</v>
      </c>
      <c r="G1583" s="3">
        <f t="shared" si="70"/>
        <v>6322.2282600000008</v>
      </c>
      <c r="H1583" s="3">
        <f t="shared" si="71"/>
        <v>0.13000000035390258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16362.1</v>
      </c>
      <c r="D1584" s="2">
        <v>0</v>
      </c>
      <c r="E1584" s="2">
        <v>0</v>
      </c>
      <c r="F1584" s="2">
        <v>0</v>
      </c>
      <c r="G1584" s="3">
        <f t="shared" si="70"/>
        <v>49.086300000000001</v>
      </c>
      <c r="H1584" s="3">
        <f t="shared" si="71"/>
        <v>0.1000000000003638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3042432.31</v>
      </c>
      <c r="D1585" s="2">
        <v>0</v>
      </c>
      <c r="E1585" s="2">
        <v>0</v>
      </c>
      <c r="F1585" s="2">
        <v>0</v>
      </c>
      <c r="G1585" s="3">
        <f t="shared" si="70"/>
        <v>12169.729240000001</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2554163.5</v>
      </c>
      <c r="D1586" s="2">
        <v>0</v>
      </c>
      <c r="E1586" s="2">
        <v>0</v>
      </c>
      <c r="F1586" s="2">
        <v>0</v>
      </c>
      <c r="G1586" s="3">
        <f t="shared" si="70"/>
        <v>12770.817500000001</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446155.54</v>
      </c>
      <c r="D1587" s="2">
        <v>0</v>
      </c>
      <c r="E1587" s="2">
        <v>0</v>
      </c>
      <c r="F1587" s="2">
        <v>0</v>
      </c>
      <c r="G1587" s="3">
        <f t="shared" si="70"/>
        <v>2676.9332399999998</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785.24</v>
      </c>
      <c r="D1588" s="2">
        <v>0</v>
      </c>
      <c r="E1588" s="2">
        <v>0</v>
      </c>
      <c r="F1588" s="2">
        <v>0</v>
      </c>
      <c r="G1588" s="3">
        <f t="shared" si="70"/>
        <v>5.4966800000000005</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40360.53</v>
      </c>
      <c r="D1591" s="2">
        <v>0</v>
      </c>
      <c r="E1591" s="2">
        <v>0</v>
      </c>
      <c r="F1591" s="2">
        <v>0</v>
      </c>
      <c r="G1591" s="3">
        <f t="shared" si="70"/>
        <v>403.6053</v>
      </c>
      <c r="H1591" s="3">
        <f t="shared" si="71"/>
        <v>0.47000000000116415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967.5</v>
      </c>
      <c r="D1592" s="2">
        <v>0</v>
      </c>
      <c r="E1592" s="2">
        <v>0</v>
      </c>
      <c r="F1592" s="2">
        <v>0</v>
      </c>
      <c r="G1592" s="3">
        <f t="shared" si="70"/>
        <v>10.6425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102319.72</v>
      </c>
      <c r="D1594" s="2">
        <v>0</v>
      </c>
      <c r="E1594" s="2">
        <v>0</v>
      </c>
      <c r="F1594" s="2">
        <v>0</v>
      </c>
      <c r="G1594" s="3">
        <f t="shared" si="70"/>
        <v>1330.1563599999999</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3131860.7499999995</v>
      </c>
      <c r="D1602" s="2">
        <v>0</v>
      </c>
      <c r="E1602" s="2">
        <v>0</v>
      </c>
      <c r="F1602" s="2">
        <v>0</v>
      </c>
      <c r="G1602" s="3">
        <f t="shared" si="70"/>
        <v>65769.075749999989</v>
      </c>
      <c r="H1602" s="3">
        <f t="shared" si="71"/>
        <v>0.25000000046566129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17790.95</v>
      </c>
      <c r="D1603" s="2">
        <v>0</v>
      </c>
      <c r="E1603" s="2">
        <v>0</v>
      </c>
      <c r="F1603" s="2">
        <v>0</v>
      </c>
      <c r="G1603" s="3">
        <f t="shared" si="70"/>
        <v>391.40089999999998</v>
      </c>
      <c r="H1603" s="3">
        <f t="shared" si="71"/>
        <v>4.9999999999272404E-2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3013782.4999999995</v>
      </c>
      <c r="D1604" s="2">
        <v>0</v>
      </c>
      <c r="E1604" s="2">
        <v>0</v>
      </c>
      <c r="F1604" s="2">
        <v>0</v>
      </c>
      <c r="G1604" s="3">
        <f t="shared" si="70"/>
        <v>69316.997499999983</v>
      </c>
      <c r="H1604" s="3">
        <f t="shared" si="71"/>
        <v>0.50000000046566129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2537080.86</v>
      </c>
      <c r="D1605" s="2">
        <v>0</v>
      </c>
      <c r="E1605" s="2">
        <v>0</v>
      </c>
      <c r="F1605" s="2">
        <v>0</v>
      </c>
      <c r="G1605" s="3">
        <f t="shared" si="70"/>
        <v>60889.940640000001</v>
      </c>
      <c r="H1605" s="3">
        <f t="shared" si="71"/>
        <v>0.14000000013038516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433261.88</v>
      </c>
      <c r="D1606" s="2">
        <v>0</v>
      </c>
      <c r="E1606" s="2">
        <v>0</v>
      </c>
      <c r="F1606" s="2">
        <v>0</v>
      </c>
      <c r="G1606" s="3">
        <f t="shared" si="70"/>
        <v>10831.547</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890.42</v>
      </c>
      <c r="D1607" s="2">
        <v>0</v>
      </c>
      <c r="E1607" s="2">
        <v>0</v>
      </c>
      <c r="F1607" s="2">
        <v>0</v>
      </c>
      <c r="G1607" s="3">
        <f t="shared" si="70"/>
        <v>23.150919999999999</v>
      </c>
      <c r="H1607" s="3">
        <f t="shared" si="71"/>
        <v>0.41999999999995907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40246.29</v>
      </c>
      <c r="D1610" s="2">
        <v>0</v>
      </c>
      <c r="E1610" s="2">
        <v>0</v>
      </c>
      <c r="F1610" s="2">
        <v>0</v>
      </c>
      <c r="G1610" s="3">
        <f t="shared" si="70"/>
        <v>1167.1424100000002</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967.5</v>
      </c>
      <c r="D1611" s="2">
        <v>0</v>
      </c>
      <c r="E1611" s="2">
        <v>0</v>
      </c>
      <c r="F1611" s="2">
        <v>0</v>
      </c>
      <c r="G1611" s="3">
        <f t="shared" si="70"/>
        <v>29.024999999999999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1335.55</v>
      </c>
      <c r="D1612" s="2">
        <v>0</v>
      </c>
      <c r="E1612" s="2">
        <v>0</v>
      </c>
      <c r="F1612" s="2">
        <v>0</v>
      </c>
      <c r="G1612" s="3">
        <f t="shared" si="70"/>
        <v>41.402049999999996</v>
      </c>
      <c r="H1612" s="3">
        <f t="shared" si="71"/>
        <v>0.45000000000004547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100287.3</v>
      </c>
      <c r="D1613" s="2">
        <v>0</v>
      </c>
      <c r="E1613" s="2">
        <v>0</v>
      </c>
      <c r="F1613" s="2">
        <v>0</v>
      </c>
      <c r="G1613" s="3">
        <f t="shared" si="70"/>
        <v>3209.1936000000001</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272093.50000000093</v>
      </c>
      <c r="D1621" s="2">
        <v>0</v>
      </c>
      <c r="E1621" s="2">
        <v>0</v>
      </c>
      <c r="F1621" s="2">
        <v>0</v>
      </c>
      <c r="G1621" s="3">
        <f t="shared" si="70"/>
        <v>10883.740000000038</v>
      </c>
      <c r="H1621" s="3">
        <f t="shared" si="71"/>
        <v>0.49999999906867743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272093.5</v>
      </c>
      <c r="D1681" s="2">
        <v>0</v>
      </c>
      <c r="E1681" s="2">
        <v>0</v>
      </c>
      <c r="F1681" s="2">
        <v>0</v>
      </c>
      <c r="G1681" s="3">
        <f t="shared" si="70"/>
        <v>27209.350000000002</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3303.84</v>
      </c>
      <c r="D1682" s="2">
        <v>0</v>
      </c>
      <c r="E1682" s="2">
        <v>0</v>
      </c>
      <c r="F1682" s="2">
        <v>0</v>
      </c>
      <c r="G1682" s="3">
        <f t="shared" si="70"/>
        <v>333.68784000000005</v>
      </c>
      <c r="H1682" s="3">
        <f t="shared" si="71"/>
        <v>0.15999999999985448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265555.31</v>
      </c>
      <c r="D1683" s="2">
        <v>0</v>
      </c>
      <c r="E1683" s="2">
        <v>0</v>
      </c>
      <c r="F1683" s="2">
        <v>0</v>
      </c>
      <c r="G1683" s="3">
        <f t="shared" si="70"/>
        <v>27086.641619999999</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3234.35</v>
      </c>
      <c r="D1684" s="2">
        <v>0</v>
      </c>
      <c r="E1684" s="2">
        <v>0</v>
      </c>
      <c r="F1684" s="2">
        <v>0</v>
      </c>
      <c r="G1684" s="3">
        <f t="shared" si="70"/>
        <v>333.13804999999996</v>
      </c>
      <c r="H1684" s="3">
        <f t="shared" si="71"/>
        <v>0.34999999999990905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11935</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2984094.8200000003</v>
      </c>
      <c r="I17" s="275">
        <f>'PR-RAS'!E6</f>
        <v>3080324.2800000003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2905473.8599999994</v>
      </c>
      <c r="I18" s="275">
        <f>'PR-RAS'!E152</f>
        <v>3190862.3800000004</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2366.3200000012475</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214290.17000000022</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4074878.7100000004</v>
      </c>
      <c r="I22" s="275">
        <f>BILANCA!E7</f>
        <v>4074546.74</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250114.58999999997</v>
      </c>
      <c r="I23" s="275">
        <f>BILANCA!E69</f>
        <v>242952.28999999998</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242840.11999999997</v>
      </c>
      <c r="I24" s="275">
        <f>BILANCA!E177</f>
        <v>272093.5</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4082153.1799999997</v>
      </c>
      <c r="I25" s="275">
        <f>BILANCA!E251</f>
        <v>4045405.5300000003</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2974789.45</v>
      </c>
      <c r="I30" s="275">
        <f>'RAS-funkcijski'!E114</f>
        <v>3296987.0399999996</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2974789.45</v>
      </c>
      <c r="I31" s="275">
        <f>'RAS-funkcijski'!E141</f>
        <v>3296987.0399999996</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106456.63</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242840.12</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272093.50000000093</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272093.5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306" sqref="D30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2984094.8200000003</v>
      </c>
      <c r="E6" s="60">
        <f>E7+E43+E49+E82+E106+E125+E134+E140</f>
        <v>3080324.2800000003</v>
      </c>
      <c r="F6" s="45">
        <f t="shared" ref="F6:F132" si="0">IF(D6&lt;&gt;0,IF(E6/D6&gt;=100,"&gt;&gt;100",E6/D6*100),"-")</f>
        <v>103.22474538526896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2192732.56</v>
      </c>
      <c r="E49" s="60">
        <f>E50+E53+E58+E61+E64+E68+E71+E74+E77</f>
        <v>2253473.39</v>
      </c>
      <c r="F49" s="45">
        <f t="shared" si="0"/>
        <v>102.77009750792409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2192732.56</v>
      </c>
      <c r="E68" s="60">
        <f t="shared" si="11"/>
        <v>2253473.39</v>
      </c>
      <c r="F68" s="45">
        <f t="shared" si="0"/>
        <v>102.77009750792409</v>
      </c>
    </row>
    <row r="69" spans="1:6" ht="12.75" customHeight="1" x14ac:dyDescent="0.25">
      <c r="A69" s="63" t="s">
        <v>141</v>
      </c>
      <c r="B69" s="64" t="s">
        <v>142</v>
      </c>
      <c r="C69" s="247" t="s">
        <v>141</v>
      </c>
      <c r="D69" s="194">
        <v>2160438.36</v>
      </c>
      <c r="E69" s="194">
        <v>2224960.77</v>
      </c>
      <c r="F69" s="45">
        <f t="shared" si="0"/>
        <v>102.98654250890084</v>
      </c>
    </row>
    <row r="70" spans="1:6" ht="12" x14ac:dyDescent="0.25">
      <c r="A70" s="63" t="s">
        <v>143</v>
      </c>
      <c r="B70" s="64" t="s">
        <v>144</v>
      </c>
      <c r="C70" s="247" t="s">
        <v>143</v>
      </c>
      <c r="D70" s="194">
        <v>32294.2</v>
      </c>
      <c r="E70" s="194">
        <v>28512.62</v>
      </c>
      <c r="F70" s="45">
        <f t="shared" si="0"/>
        <v>88.290219296344233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0.15</v>
      </c>
      <c r="E82" s="60">
        <f t="shared" si="15"/>
        <v>0.04</v>
      </c>
      <c r="F82" s="45">
        <f t="shared" si="0"/>
        <v>26.666666666666668</v>
      </c>
    </row>
    <row r="83" spans="1:6" ht="12.75" customHeight="1" x14ac:dyDescent="0.25">
      <c r="A83" s="63">
        <v>641</v>
      </c>
      <c r="B83" s="64" t="s">
        <v>169</v>
      </c>
      <c r="C83" s="247" t="s">
        <v>170</v>
      </c>
      <c r="D83" s="60">
        <f t="shared" ref="D83:E83" si="16">SUM(D84:D90)</f>
        <v>0.15</v>
      </c>
      <c r="E83" s="60">
        <f t="shared" si="16"/>
        <v>0.04</v>
      </c>
      <c r="F83" s="45">
        <f t="shared" si="0"/>
        <v>26.666666666666668</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0.15</v>
      </c>
      <c r="E85" s="194">
        <v>0.04</v>
      </c>
      <c r="F85" s="45">
        <f t="shared" si="0"/>
        <v>26.666666666666668</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45641.599999999999</v>
      </c>
      <c r="E106" s="60">
        <f>E107+E112+E120+E124</f>
        <v>59313.85</v>
      </c>
      <c r="F106" s="45">
        <f t="shared" si="0"/>
        <v>129.95567640047676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45641.599999999999</v>
      </c>
      <c r="E112" s="60">
        <f t="shared" si="20"/>
        <v>59313.85</v>
      </c>
      <c r="F112" s="45">
        <f t="shared" si="0"/>
        <v>129.95567640047676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45641.599999999999</v>
      </c>
      <c r="E117" s="194">
        <v>59313.85</v>
      </c>
      <c r="F117" s="45">
        <f t="shared" si="0"/>
        <v>129.95567640047676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21862</v>
      </c>
      <c r="E125" s="60">
        <f t="shared" si="22"/>
        <v>19942.439999999999</v>
      </c>
      <c r="F125" s="45">
        <f t="shared" si="0"/>
        <v>91.219650535175177</v>
      </c>
    </row>
    <row r="126" spans="1:6" ht="12.75" customHeight="1" x14ac:dyDescent="0.25">
      <c r="A126" s="63">
        <v>661</v>
      </c>
      <c r="B126" s="65" t="s">
        <v>255</v>
      </c>
      <c r="C126" s="247" t="s">
        <v>256</v>
      </c>
      <c r="D126" s="60">
        <f t="shared" ref="D126:E126" si="23">SUM(D127:D128)</f>
        <v>19327</v>
      </c>
      <c r="E126" s="60">
        <f t="shared" si="23"/>
        <v>16017.5</v>
      </c>
      <c r="F126" s="45">
        <f t="shared" si="0"/>
        <v>82.876287059553988</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19327</v>
      </c>
      <c r="E128" s="194">
        <v>16017.5</v>
      </c>
      <c r="F128" s="45">
        <f t="shared" si="0"/>
        <v>82.876287059553988</v>
      </c>
    </row>
    <row r="129" spans="1:6" ht="22.8" x14ac:dyDescent="0.25">
      <c r="A129" s="63">
        <v>663</v>
      </c>
      <c r="B129" s="182" t="s">
        <v>261</v>
      </c>
      <c r="C129" s="247" t="s">
        <v>262</v>
      </c>
      <c r="D129" s="60">
        <f t="shared" ref="D129:E129" si="24">SUM(D130:D133)</f>
        <v>2535</v>
      </c>
      <c r="E129" s="60">
        <f t="shared" si="24"/>
        <v>3924.94</v>
      </c>
      <c r="F129" s="45">
        <f t="shared" si="0"/>
        <v>154.82998027613414</v>
      </c>
    </row>
    <row r="130" spans="1:6" ht="12.75" customHeight="1" x14ac:dyDescent="0.25">
      <c r="A130" s="63">
        <v>6631</v>
      </c>
      <c r="B130" s="65" t="s">
        <v>263</v>
      </c>
      <c r="C130" s="247" t="s">
        <v>264</v>
      </c>
      <c r="D130" s="194">
        <v>1425</v>
      </c>
      <c r="E130" s="194">
        <v>120</v>
      </c>
      <c r="F130" s="45">
        <f t="shared" si="0"/>
        <v>8.4210526315789469</v>
      </c>
    </row>
    <row r="131" spans="1:6" ht="12.75" customHeight="1" x14ac:dyDescent="0.25">
      <c r="A131" s="63">
        <v>6632</v>
      </c>
      <c r="B131" s="182" t="s">
        <v>265</v>
      </c>
      <c r="C131" s="247" t="s">
        <v>266</v>
      </c>
      <c r="D131" s="194">
        <v>1110</v>
      </c>
      <c r="E131" s="194">
        <v>3804.94</v>
      </c>
      <c r="F131" s="45">
        <f t="shared" si="0"/>
        <v>342.78738738738741</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723858.51</v>
      </c>
      <c r="E134" s="60">
        <f t="shared" si="25"/>
        <v>747594.55999999994</v>
      </c>
      <c r="F134" s="45">
        <f t="shared" ref="F134:F229" si="26">IF(D134&lt;&gt;0,IF(E134/D134&gt;=100,"&gt;&gt;100",E134/D134*100),"-")</f>
        <v>103.27910077343705</v>
      </c>
    </row>
    <row r="135" spans="1:6" ht="22.8" x14ac:dyDescent="0.25">
      <c r="A135" s="63">
        <v>671</v>
      </c>
      <c r="B135" s="182" t="s">
        <v>273</v>
      </c>
      <c r="C135" s="247" t="s">
        <v>274</v>
      </c>
      <c r="D135" s="60">
        <f t="shared" ref="D135:E135" si="27">SUM(D136:D138)</f>
        <v>723858.51</v>
      </c>
      <c r="E135" s="60">
        <f t="shared" si="27"/>
        <v>747594.55999999994</v>
      </c>
      <c r="F135" s="45">
        <f t="shared" si="26"/>
        <v>103.27910077343705</v>
      </c>
    </row>
    <row r="136" spans="1:6" ht="12.75" customHeight="1" x14ac:dyDescent="0.25">
      <c r="A136" s="63">
        <v>6711</v>
      </c>
      <c r="B136" s="65" t="s">
        <v>275</v>
      </c>
      <c r="C136" s="247" t="s">
        <v>276</v>
      </c>
      <c r="D136" s="194">
        <v>697458.11</v>
      </c>
      <c r="E136" s="194">
        <v>681772.11</v>
      </c>
      <c r="F136" s="45">
        <f t="shared" si="26"/>
        <v>97.750976040697267</v>
      </c>
    </row>
    <row r="137" spans="1:6" ht="22.8" x14ac:dyDescent="0.25">
      <c r="A137" s="63">
        <v>6712</v>
      </c>
      <c r="B137" s="182" t="s">
        <v>277</v>
      </c>
      <c r="C137" s="247" t="s">
        <v>278</v>
      </c>
      <c r="D137" s="194">
        <v>26400.400000000001</v>
      </c>
      <c r="E137" s="194">
        <v>65822.45</v>
      </c>
      <c r="F137" s="45">
        <f t="shared" si="26"/>
        <v>249.32368448962893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2905473.8599999994</v>
      </c>
      <c r="E152" s="60">
        <f>E153+E164+E202+E221+E230+E262+E273</f>
        <v>3190862.3800000004</v>
      </c>
      <c r="F152" s="45">
        <f t="shared" si="26"/>
        <v>109.82244321413378</v>
      </c>
    </row>
    <row r="153" spans="1:6" ht="12.75" customHeight="1" x14ac:dyDescent="0.25">
      <c r="A153" s="63">
        <v>31</v>
      </c>
      <c r="B153" s="64" t="s">
        <v>308</v>
      </c>
      <c r="C153" s="247" t="s">
        <v>3</v>
      </c>
      <c r="D153" s="60">
        <f t="shared" ref="D153:E153" si="30">D154+D159+D160</f>
        <v>2348803.3099999996</v>
      </c>
      <c r="E153" s="60">
        <f t="shared" si="30"/>
        <v>2700037.0600000005</v>
      </c>
      <c r="F153" s="45">
        <f t="shared" si="26"/>
        <v>114.95373190699398</v>
      </c>
    </row>
    <row r="154" spans="1:6" ht="12.75" customHeight="1" x14ac:dyDescent="0.25">
      <c r="A154" s="63">
        <v>311</v>
      </c>
      <c r="B154" s="64" t="s">
        <v>309</v>
      </c>
      <c r="C154" s="247" t="s">
        <v>310</v>
      </c>
      <c r="D154" s="60">
        <f t="shared" ref="D154:E154" si="31">SUM(D155:D158)</f>
        <v>1946138.96</v>
      </c>
      <c r="E154" s="60">
        <f t="shared" si="31"/>
        <v>2254395.9800000004</v>
      </c>
      <c r="F154" s="45">
        <f t="shared" si="26"/>
        <v>115.83941467365723</v>
      </c>
    </row>
    <row r="155" spans="1:6" ht="12.75" customHeight="1" x14ac:dyDescent="0.25">
      <c r="A155" s="63">
        <v>3111</v>
      </c>
      <c r="B155" s="64" t="s">
        <v>311</v>
      </c>
      <c r="C155" s="247" t="s">
        <v>312</v>
      </c>
      <c r="D155" s="194">
        <v>1910351.85</v>
      </c>
      <c r="E155" s="194">
        <v>2207761.9500000002</v>
      </c>
      <c r="F155" s="45">
        <f t="shared" si="26"/>
        <v>115.56834150735111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8191.19</v>
      </c>
      <c r="E157" s="194">
        <v>15546.97</v>
      </c>
      <c r="F157" s="45">
        <f t="shared" si="26"/>
        <v>189.80111558882163</v>
      </c>
    </row>
    <row r="158" spans="1:6" ht="12.75" customHeight="1" x14ac:dyDescent="0.25">
      <c r="A158" s="63">
        <v>3114</v>
      </c>
      <c r="B158" s="65" t="s">
        <v>317</v>
      </c>
      <c r="C158" s="247" t="s">
        <v>318</v>
      </c>
      <c r="D158" s="194">
        <v>27595.919999999998</v>
      </c>
      <c r="E158" s="194">
        <v>31087.06</v>
      </c>
      <c r="F158" s="45">
        <f t="shared" si="26"/>
        <v>112.65092810821311</v>
      </c>
    </row>
    <row r="159" spans="1:6" ht="12.75" customHeight="1" x14ac:dyDescent="0.25">
      <c r="A159" s="63">
        <v>312</v>
      </c>
      <c r="B159" s="65" t="s">
        <v>319</v>
      </c>
      <c r="C159" s="247" t="s">
        <v>320</v>
      </c>
      <c r="D159" s="194">
        <v>96171.13</v>
      </c>
      <c r="E159" s="194">
        <v>97563.34</v>
      </c>
      <c r="F159" s="45">
        <f t="shared" si="26"/>
        <v>101.44763818414111</v>
      </c>
    </row>
    <row r="160" spans="1:6" ht="12.75" customHeight="1" x14ac:dyDescent="0.25">
      <c r="A160" s="63">
        <v>313</v>
      </c>
      <c r="B160" s="65" t="s">
        <v>321</v>
      </c>
      <c r="C160" s="247" t="s">
        <v>322</v>
      </c>
      <c r="D160" s="60">
        <f t="shared" ref="D160:E160" si="32">SUM(D161:D163)</f>
        <v>306493.21999999997</v>
      </c>
      <c r="E160" s="60">
        <f t="shared" si="32"/>
        <v>348077.74</v>
      </c>
      <c r="F160" s="45">
        <f t="shared" si="26"/>
        <v>113.56784336045021</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306493.21999999997</v>
      </c>
      <c r="E162" s="194">
        <v>348077.74</v>
      </c>
      <c r="F162" s="45">
        <f t="shared" si="26"/>
        <v>113.56784336045021</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517020.09</v>
      </c>
      <c r="E164" s="60">
        <f>E165+E170+E178+E188+E189+E194</f>
        <v>449917.29000000004</v>
      </c>
      <c r="F164" s="45">
        <f t="shared" si="26"/>
        <v>87.02123934874561</v>
      </c>
    </row>
    <row r="165" spans="1:6" ht="12.75" customHeight="1" x14ac:dyDescent="0.25">
      <c r="A165" s="63">
        <v>321</v>
      </c>
      <c r="B165" s="64" t="s">
        <v>331</v>
      </c>
      <c r="C165" s="247" t="s">
        <v>332</v>
      </c>
      <c r="D165" s="60">
        <f t="shared" ref="D165:E165" si="33">SUM(D166:D169)</f>
        <v>54060.95</v>
      </c>
      <c r="E165" s="60">
        <f t="shared" si="33"/>
        <v>59921.84</v>
      </c>
      <c r="F165" s="45">
        <f t="shared" si="26"/>
        <v>110.84126342581845</v>
      </c>
    </row>
    <row r="166" spans="1:6" ht="12.75" customHeight="1" x14ac:dyDescent="0.25">
      <c r="A166" s="63">
        <v>3211</v>
      </c>
      <c r="B166" s="64" t="s">
        <v>333</v>
      </c>
      <c r="C166" s="247" t="s">
        <v>334</v>
      </c>
      <c r="D166" s="194">
        <v>6507.31</v>
      </c>
      <c r="E166" s="194">
        <v>10451.459999999999</v>
      </c>
      <c r="F166" s="45">
        <f t="shared" si="26"/>
        <v>160.61106663121933</v>
      </c>
    </row>
    <row r="167" spans="1:6" ht="12.75" customHeight="1" x14ac:dyDescent="0.25">
      <c r="A167" s="63">
        <v>3212</v>
      </c>
      <c r="B167" s="64" t="s">
        <v>335</v>
      </c>
      <c r="C167" s="247" t="s">
        <v>336</v>
      </c>
      <c r="D167" s="194">
        <v>45663.64</v>
      </c>
      <c r="E167" s="194">
        <v>47664.13</v>
      </c>
      <c r="F167" s="45">
        <f t="shared" si="26"/>
        <v>104.38092539271946</v>
      </c>
    </row>
    <row r="168" spans="1:6" ht="12.75" customHeight="1" x14ac:dyDescent="0.25">
      <c r="A168" s="63">
        <v>3213</v>
      </c>
      <c r="B168" s="64" t="s">
        <v>337</v>
      </c>
      <c r="C168" s="247" t="s">
        <v>338</v>
      </c>
      <c r="D168" s="194">
        <v>1890</v>
      </c>
      <c r="E168" s="194">
        <v>1806.25</v>
      </c>
      <c r="F168" s="45">
        <f t="shared" si="26"/>
        <v>95.568783068783063</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178582.36</v>
      </c>
      <c r="E170" s="60">
        <f t="shared" si="34"/>
        <v>186319.16</v>
      </c>
      <c r="F170" s="45">
        <f t="shared" si="26"/>
        <v>104.3323427913037</v>
      </c>
    </row>
    <row r="171" spans="1:6" ht="12.75" customHeight="1" x14ac:dyDescent="0.25">
      <c r="A171" s="63">
        <v>3221</v>
      </c>
      <c r="B171" s="64" t="s">
        <v>343</v>
      </c>
      <c r="C171" s="247" t="s">
        <v>344</v>
      </c>
      <c r="D171" s="194">
        <v>26142.14</v>
      </c>
      <c r="E171" s="194">
        <v>39247.910000000003</v>
      </c>
      <c r="F171" s="45">
        <f t="shared" si="26"/>
        <v>150.13273588160726</v>
      </c>
    </row>
    <row r="172" spans="1:6" ht="12.75" customHeight="1" x14ac:dyDescent="0.25">
      <c r="A172" s="63">
        <v>3222</v>
      </c>
      <c r="B172" s="64" t="s">
        <v>345</v>
      </c>
      <c r="C172" s="247" t="s">
        <v>346</v>
      </c>
      <c r="D172" s="194">
        <v>121915.14</v>
      </c>
      <c r="E172" s="194">
        <v>107804.87</v>
      </c>
      <c r="F172" s="45">
        <f t="shared" si="26"/>
        <v>88.426154454647715</v>
      </c>
    </row>
    <row r="173" spans="1:6" ht="12.75" customHeight="1" x14ac:dyDescent="0.25">
      <c r="A173" s="63">
        <v>3223</v>
      </c>
      <c r="B173" s="65" t="s">
        <v>347</v>
      </c>
      <c r="C173" s="247" t="s">
        <v>348</v>
      </c>
      <c r="D173" s="194">
        <v>25118.9</v>
      </c>
      <c r="E173" s="194">
        <v>29804.21</v>
      </c>
      <c r="F173" s="45">
        <f t="shared" si="26"/>
        <v>118.65252857410155</v>
      </c>
    </row>
    <row r="174" spans="1:6" ht="12.75" customHeight="1" x14ac:dyDescent="0.25">
      <c r="A174" s="63">
        <v>3224</v>
      </c>
      <c r="B174" s="65" t="s">
        <v>349</v>
      </c>
      <c r="C174" s="247" t="s">
        <v>350</v>
      </c>
      <c r="D174" s="194">
        <v>2776.77</v>
      </c>
      <c r="E174" s="194">
        <v>4002.09</v>
      </c>
      <c r="F174" s="45">
        <f t="shared" si="26"/>
        <v>144.12752946769086</v>
      </c>
    </row>
    <row r="175" spans="1:6" ht="12.75" customHeight="1" x14ac:dyDescent="0.25">
      <c r="A175" s="63">
        <v>3225</v>
      </c>
      <c r="B175" s="65" t="s">
        <v>351</v>
      </c>
      <c r="C175" s="247" t="s">
        <v>352</v>
      </c>
      <c r="D175" s="194">
        <v>1438.66</v>
      </c>
      <c r="E175" s="194">
        <v>5070.6400000000003</v>
      </c>
      <c r="F175" s="45">
        <f t="shared" si="26"/>
        <v>352.45575744095203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1190.75</v>
      </c>
      <c r="E177" s="194">
        <v>389.44</v>
      </c>
      <c r="F177" s="45">
        <f t="shared" si="26"/>
        <v>32.705437749317653</v>
      </c>
    </row>
    <row r="178" spans="1:6" ht="12.75" customHeight="1" x14ac:dyDescent="0.25">
      <c r="A178" s="63">
        <v>323</v>
      </c>
      <c r="B178" s="65" t="s">
        <v>357</v>
      </c>
      <c r="C178" s="247" t="s">
        <v>358</v>
      </c>
      <c r="D178" s="60">
        <f t="shared" ref="D178:E178" si="35">SUM(D179:D187)</f>
        <v>271625.27</v>
      </c>
      <c r="E178" s="60">
        <f t="shared" si="35"/>
        <v>191236.2</v>
      </c>
      <c r="F178" s="45">
        <f t="shared" si="26"/>
        <v>70.404421503198137</v>
      </c>
    </row>
    <row r="179" spans="1:6" ht="12.75" customHeight="1" x14ac:dyDescent="0.25">
      <c r="A179" s="63">
        <v>3231</v>
      </c>
      <c r="B179" s="65" t="s">
        <v>359</v>
      </c>
      <c r="C179" s="247" t="s">
        <v>360</v>
      </c>
      <c r="D179" s="194">
        <v>2990.85</v>
      </c>
      <c r="E179" s="194">
        <v>3552.57</v>
      </c>
      <c r="F179" s="45">
        <f t="shared" si="26"/>
        <v>118.78128291288431</v>
      </c>
    </row>
    <row r="180" spans="1:6" ht="12.75" customHeight="1" x14ac:dyDescent="0.25">
      <c r="A180" s="63">
        <v>3232</v>
      </c>
      <c r="B180" s="65" t="s">
        <v>361</v>
      </c>
      <c r="C180" s="247" t="s">
        <v>362</v>
      </c>
      <c r="D180" s="194">
        <v>210615.45</v>
      </c>
      <c r="E180" s="194">
        <v>97081.38</v>
      </c>
      <c r="F180" s="45">
        <f t="shared" si="26"/>
        <v>46.094139817378071</v>
      </c>
    </row>
    <row r="181" spans="1:6" ht="12.75" customHeight="1" x14ac:dyDescent="0.25">
      <c r="A181" s="63">
        <v>3233</v>
      </c>
      <c r="B181" s="65" t="s">
        <v>363</v>
      </c>
      <c r="C181" s="247" t="s">
        <v>364</v>
      </c>
      <c r="D181" s="194">
        <v>248.85</v>
      </c>
      <c r="E181" s="194"/>
      <c r="F181" s="45">
        <f t="shared" si="26"/>
        <v>0</v>
      </c>
    </row>
    <row r="182" spans="1:6" ht="12.75" customHeight="1" x14ac:dyDescent="0.25">
      <c r="A182" s="63">
        <v>3234</v>
      </c>
      <c r="B182" s="65" t="s">
        <v>365</v>
      </c>
      <c r="C182" s="247" t="s">
        <v>366</v>
      </c>
      <c r="D182" s="194">
        <v>16903.7</v>
      </c>
      <c r="E182" s="194">
        <v>19566.86</v>
      </c>
      <c r="F182" s="45">
        <f t="shared" si="26"/>
        <v>115.75489389896887</v>
      </c>
    </row>
    <row r="183" spans="1:6" ht="12.75" customHeight="1" x14ac:dyDescent="0.25">
      <c r="A183" s="63">
        <v>3235</v>
      </c>
      <c r="B183" s="64" t="s">
        <v>367</v>
      </c>
      <c r="C183" s="247" t="s">
        <v>368</v>
      </c>
      <c r="D183" s="194">
        <v>190</v>
      </c>
      <c r="E183" s="194">
        <v>3754.25</v>
      </c>
      <c r="F183" s="45">
        <f t="shared" si="26"/>
        <v>1975.921052631579</v>
      </c>
    </row>
    <row r="184" spans="1:6" ht="12.75" customHeight="1" x14ac:dyDescent="0.25">
      <c r="A184" s="63">
        <v>3236</v>
      </c>
      <c r="B184" s="64" t="s">
        <v>369</v>
      </c>
      <c r="C184" s="247" t="s">
        <v>370</v>
      </c>
      <c r="D184" s="194">
        <v>6244.12</v>
      </c>
      <c r="E184" s="194">
        <v>8115.3</v>
      </c>
      <c r="F184" s="45">
        <f t="shared" si="26"/>
        <v>129.96707302229939</v>
      </c>
    </row>
    <row r="185" spans="1:6" ht="12.75" customHeight="1" x14ac:dyDescent="0.25">
      <c r="A185" s="63">
        <v>3237</v>
      </c>
      <c r="B185" s="64" t="s">
        <v>371</v>
      </c>
      <c r="C185" s="247" t="s">
        <v>372</v>
      </c>
      <c r="D185" s="194">
        <v>27061.55</v>
      </c>
      <c r="E185" s="194">
        <v>10743.12</v>
      </c>
      <c r="F185" s="45">
        <f t="shared" si="26"/>
        <v>39.69883469350426</v>
      </c>
    </row>
    <row r="186" spans="1:6" ht="12.75" customHeight="1" x14ac:dyDescent="0.25">
      <c r="A186" s="63">
        <v>3238</v>
      </c>
      <c r="B186" s="64" t="s">
        <v>373</v>
      </c>
      <c r="C186" s="247" t="s">
        <v>374</v>
      </c>
      <c r="D186" s="194">
        <v>4518.1099999999997</v>
      </c>
      <c r="E186" s="194">
        <v>5353.98</v>
      </c>
      <c r="F186" s="45">
        <f t="shared" si="26"/>
        <v>118.5004349163699</v>
      </c>
    </row>
    <row r="187" spans="1:6" ht="12.75" customHeight="1" x14ac:dyDescent="0.25">
      <c r="A187" s="63">
        <v>3239</v>
      </c>
      <c r="B187" s="64" t="s">
        <v>375</v>
      </c>
      <c r="C187" s="247" t="s">
        <v>376</v>
      </c>
      <c r="D187" s="194">
        <v>2852.64</v>
      </c>
      <c r="E187" s="194">
        <v>43068.74</v>
      </c>
      <c r="F187" s="45">
        <f t="shared" si="26"/>
        <v>1509.7853216669471</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12751.51</v>
      </c>
      <c r="E194" s="60">
        <f t="shared" si="36"/>
        <v>12440.09</v>
      </c>
      <c r="F194" s="45">
        <f t="shared" si="26"/>
        <v>97.557779431612417</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4872.41</v>
      </c>
      <c r="E196" s="194">
        <v>3847.03</v>
      </c>
      <c r="F196" s="45">
        <f t="shared" si="26"/>
        <v>78.955383475528535</v>
      </c>
    </row>
    <row r="197" spans="1:6" ht="12.75" customHeight="1" x14ac:dyDescent="0.25">
      <c r="A197" s="63">
        <v>3293</v>
      </c>
      <c r="B197" s="64" t="s">
        <v>395</v>
      </c>
      <c r="C197" s="247" t="s">
        <v>396</v>
      </c>
      <c r="D197" s="194">
        <v>1857.41</v>
      </c>
      <c r="E197" s="194">
        <v>1191.1400000000001</v>
      </c>
      <c r="F197" s="45">
        <f t="shared" si="26"/>
        <v>64.129082970372735</v>
      </c>
    </row>
    <row r="198" spans="1:6" ht="12.75" customHeight="1" x14ac:dyDescent="0.25">
      <c r="A198" s="63">
        <v>3294</v>
      </c>
      <c r="B198" s="64" t="s">
        <v>397</v>
      </c>
      <c r="C198" s="247" t="s">
        <v>398</v>
      </c>
      <c r="D198" s="194">
        <v>163.09</v>
      </c>
      <c r="E198" s="194">
        <v>195</v>
      </c>
      <c r="F198" s="45">
        <f t="shared" si="26"/>
        <v>119.56588386780305</v>
      </c>
    </row>
    <row r="199" spans="1:6" ht="12.75" customHeight="1" x14ac:dyDescent="0.25">
      <c r="A199" s="63">
        <v>3295</v>
      </c>
      <c r="B199" s="64" t="s">
        <v>399</v>
      </c>
      <c r="C199" s="247" t="s">
        <v>400</v>
      </c>
      <c r="D199" s="194">
        <v>4297.33</v>
      </c>
      <c r="E199" s="194">
        <v>5960.19</v>
      </c>
      <c r="F199" s="45">
        <f t="shared" si="26"/>
        <v>138.69518980390148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1561.27</v>
      </c>
      <c r="E201" s="194">
        <v>1246.73</v>
      </c>
      <c r="F201" s="45">
        <f t="shared" si="26"/>
        <v>79.853580738757557</v>
      </c>
    </row>
    <row r="202" spans="1:6" ht="12.75" customHeight="1" x14ac:dyDescent="0.25">
      <c r="A202" s="63">
        <v>34</v>
      </c>
      <c r="B202" s="183" t="s">
        <v>405</v>
      </c>
      <c r="C202" s="247" t="s">
        <v>406</v>
      </c>
      <c r="D202" s="60">
        <f t="shared" ref="D202:E202" si="37">D203+D208+D216</f>
        <v>965.04</v>
      </c>
      <c r="E202" s="60">
        <f t="shared" si="37"/>
        <v>780</v>
      </c>
      <c r="F202" s="45">
        <f t="shared" si="26"/>
        <v>80.825665257398654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965.04</v>
      </c>
      <c r="E216" s="60">
        <f t="shared" si="40"/>
        <v>780</v>
      </c>
      <c r="F216" s="45">
        <f t="shared" si="26"/>
        <v>80.825665257398654</v>
      </c>
    </row>
    <row r="217" spans="1:6" ht="12.75" customHeight="1" x14ac:dyDescent="0.25">
      <c r="A217" s="63">
        <v>3431</v>
      </c>
      <c r="B217" s="182" t="s">
        <v>435</v>
      </c>
      <c r="C217" s="247" t="s">
        <v>436</v>
      </c>
      <c r="D217" s="194">
        <v>914.12</v>
      </c>
      <c r="E217" s="194">
        <v>733.4</v>
      </c>
      <c r="F217" s="45">
        <f t="shared" si="26"/>
        <v>80.230166717717594</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50.92</v>
      </c>
      <c r="E219" s="194">
        <v>46.6</v>
      </c>
      <c r="F219" s="45">
        <f t="shared" si="26"/>
        <v>91.516103692065983</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37646.54</v>
      </c>
      <c r="E262" s="60">
        <f t="shared" si="55"/>
        <v>39160.53</v>
      </c>
      <c r="F262" s="45">
        <f t="shared" ref="F262:F268" si="56">IF(D262&lt;&gt;0,IF(E262/D262&gt;=100,"&gt;&gt;100",E262/D262*100),"-")</f>
        <v>104.02159136005594</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37646.54</v>
      </c>
      <c r="E269" s="60">
        <f t="shared" si="58"/>
        <v>39160.53</v>
      </c>
      <c r="F269" s="45">
        <f t="shared" ref="F269:F272" si="59">IF(D269&lt;&gt;0,IF(E269/D269&gt;=100,"&gt;&gt;100",E269/D269*100),"-")</f>
        <v>104.02159136005594</v>
      </c>
    </row>
    <row r="270" spans="1:6" ht="12.75" customHeight="1" x14ac:dyDescent="0.25">
      <c r="A270" s="63">
        <v>3721</v>
      </c>
      <c r="B270" s="65" t="s">
        <v>532</v>
      </c>
      <c r="C270" s="247" t="s">
        <v>533</v>
      </c>
      <c r="D270" s="194">
        <v>12604.89</v>
      </c>
      <c r="E270" s="194">
        <v>14633.53</v>
      </c>
      <c r="F270" s="45">
        <f t="shared" si="59"/>
        <v>116.09407142783476</v>
      </c>
    </row>
    <row r="271" spans="1:6" ht="12.75" customHeight="1" x14ac:dyDescent="0.25">
      <c r="A271" s="63">
        <v>3722</v>
      </c>
      <c r="B271" s="65" t="s">
        <v>534</v>
      </c>
      <c r="C271" s="247" t="s">
        <v>535</v>
      </c>
      <c r="D271" s="194">
        <v>25041.65</v>
      </c>
      <c r="E271" s="194">
        <v>24527</v>
      </c>
      <c r="F271" s="45">
        <f t="shared" si="59"/>
        <v>97.944823923343705</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1038.8800000000001</v>
      </c>
      <c r="E273" s="60">
        <f t="shared" si="60"/>
        <v>967.5</v>
      </c>
      <c r="F273" s="45">
        <f t="shared" ref="F273:F277" si="61">IF(D273&lt;&gt;0,IF(E273/D273&gt;=100,"&gt;&gt;100",E273/D273*100),"-")</f>
        <v>93.129139072847678</v>
      </c>
    </row>
    <row r="274" spans="1:6" ht="12.75" customHeight="1" x14ac:dyDescent="0.25">
      <c r="A274" s="63">
        <v>381</v>
      </c>
      <c r="B274" s="64" t="s">
        <v>540</v>
      </c>
      <c r="C274" s="247" t="s">
        <v>541</v>
      </c>
      <c r="D274" s="60">
        <f t="shared" ref="D274:E274" si="62">SUM(D275:D277)</f>
        <v>1038.8800000000001</v>
      </c>
      <c r="E274" s="60">
        <f t="shared" si="62"/>
        <v>967.5</v>
      </c>
      <c r="F274" s="45">
        <f t="shared" si="61"/>
        <v>93.129139072847678</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1038.8800000000001</v>
      </c>
      <c r="E276" s="194">
        <v>967.5</v>
      </c>
      <c r="F276" s="45">
        <f t="shared" si="61"/>
        <v>93.129139072847678</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2905473.8599999994</v>
      </c>
      <c r="E299" s="60">
        <f>E152-E297+E298</f>
        <v>3190862.3800000004</v>
      </c>
      <c r="F299" s="45">
        <f t="shared" si="68"/>
        <v>109.82244321413378</v>
      </c>
    </row>
    <row r="300" spans="1:6" ht="12.75" customHeight="1" x14ac:dyDescent="0.25">
      <c r="A300" s="63" t="s">
        <v>581</v>
      </c>
      <c r="B300" s="64" t="s">
        <v>592</v>
      </c>
      <c r="C300" s="247" t="s">
        <v>593</v>
      </c>
      <c r="D300" s="60">
        <f>IF(D6&gt;=D299,D6-D299,0)</f>
        <v>78620.960000000894</v>
      </c>
      <c r="E300" s="60">
        <f>IF(E6&gt;=E299,E6-E299,0)</f>
        <v>0</v>
      </c>
      <c r="F300" s="45">
        <f t="shared" si="68"/>
        <v>0</v>
      </c>
    </row>
    <row r="301" spans="1:6" ht="12.75" customHeight="1" x14ac:dyDescent="0.25">
      <c r="A301" s="63" t="s">
        <v>581</v>
      </c>
      <c r="B301" s="64" t="s">
        <v>594</v>
      </c>
      <c r="C301" s="247" t="s">
        <v>595</v>
      </c>
      <c r="D301" s="60">
        <f>IF(D299&gt;=D6,D299-D6,0)</f>
        <v>0</v>
      </c>
      <c r="E301" s="60">
        <f>IF(E299&gt;=E6,E299-E6,0)</f>
        <v>110538.10000000009</v>
      </c>
      <c r="F301" s="45" t="str">
        <f t="shared" si="68"/>
        <v>-</v>
      </c>
    </row>
    <row r="302" spans="1:6" ht="12.75" customHeight="1" x14ac:dyDescent="0.25">
      <c r="A302" s="63">
        <v>92211</v>
      </c>
      <c r="B302" s="64" t="s">
        <v>596</v>
      </c>
      <c r="C302" s="247" t="s">
        <v>597</v>
      </c>
      <c r="D302" s="194">
        <v>0</v>
      </c>
      <c r="E302" s="194">
        <v>2366.3200000000002</v>
      </c>
      <c r="F302" s="45" t="str">
        <f t="shared" si="68"/>
        <v>-</v>
      </c>
    </row>
    <row r="303" spans="1:6" ht="12.75" customHeight="1" x14ac:dyDescent="0.25">
      <c r="A303" s="63">
        <v>92221</v>
      </c>
      <c r="B303" s="64" t="s">
        <v>598</v>
      </c>
      <c r="C303" s="247" t="s">
        <v>599</v>
      </c>
      <c r="D303" s="194">
        <v>6957.77</v>
      </c>
      <c r="E303" s="194">
        <v>0</v>
      </c>
      <c r="F303" s="45">
        <f t="shared" si="68"/>
        <v>0</v>
      </c>
    </row>
    <row r="304" spans="1:6" ht="12.75" customHeight="1" x14ac:dyDescent="0.25">
      <c r="A304" s="63">
        <v>96</v>
      </c>
      <c r="B304" s="220" t="s">
        <v>600</v>
      </c>
      <c r="C304" s="247" t="s">
        <v>601</v>
      </c>
      <c r="D304" s="194">
        <v>4908.1499999999996</v>
      </c>
      <c r="E304" s="194">
        <v>185148.96</v>
      </c>
      <c r="F304" s="45">
        <f t="shared" si="68"/>
        <v>3772.2759084380064</v>
      </c>
    </row>
    <row r="305" spans="1:6" ht="12" x14ac:dyDescent="0.25">
      <c r="A305" s="63">
        <v>9661</v>
      </c>
      <c r="B305" s="220" t="s">
        <v>602</v>
      </c>
      <c r="C305" s="247" t="s">
        <v>603</v>
      </c>
      <c r="D305" s="194">
        <v>4908.1499999999996</v>
      </c>
      <c r="E305" s="194">
        <v>2860</v>
      </c>
      <c r="F305" s="45">
        <f t="shared" si="68"/>
        <v>58.27042775791287</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18.72</v>
      </c>
      <c r="E308" s="60">
        <f t="shared" si="71"/>
        <v>6.27</v>
      </c>
      <c r="F308" s="45">
        <f t="shared" ref="F308:F428" si="72">IF(D308&lt;&gt;0,IF(E308/D308&gt;=100,"&gt;&gt;100",E308/D308*100),"-")</f>
        <v>33.493589743589745</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18.72</v>
      </c>
      <c r="E321" s="60">
        <f t="shared" si="76"/>
        <v>6.27</v>
      </c>
      <c r="F321" s="45">
        <f t="shared" si="72"/>
        <v>33.493589743589745</v>
      </c>
    </row>
    <row r="322" spans="1:6" ht="12.75" customHeight="1" x14ac:dyDescent="0.25">
      <c r="A322" s="63">
        <v>721</v>
      </c>
      <c r="B322" s="64" t="s">
        <v>635</v>
      </c>
      <c r="C322" s="247" t="s">
        <v>636</v>
      </c>
      <c r="D322" s="60">
        <f t="shared" ref="D322:E322" si="77">SUM(D323:D326)</f>
        <v>18.72</v>
      </c>
      <c r="E322" s="60">
        <f t="shared" si="77"/>
        <v>6.27</v>
      </c>
      <c r="F322" s="45">
        <f t="shared" si="72"/>
        <v>33.493589743589745</v>
      </c>
    </row>
    <row r="323" spans="1:6" ht="12.75" customHeight="1" x14ac:dyDescent="0.25">
      <c r="A323" s="63">
        <v>7211</v>
      </c>
      <c r="B323" s="64" t="s">
        <v>637</v>
      </c>
      <c r="C323" s="247" t="s">
        <v>638</v>
      </c>
      <c r="D323" s="194">
        <v>18.72</v>
      </c>
      <c r="E323" s="194">
        <v>6.27</v>
      </c>
      <c r="F323" s="45">
        <f t="shared" si="72"/>
        <v>33.493589743589745</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69315.59</v>
      </c>
      <c r="E360" s="60">
        <f t="shared" si="86"/>
        <v>106124.65999999999</v>
      </c>
      <c r="F360" s="45">
        <f t="shared" si="72"/>
        <v>153.10359473244043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69315.59</v>
      </c>
      <c r="E373" s="60">
        <f t="shared" si="90"/>
        <v>106124.65999999999</v>
      </c>
      <c r="F373" s="45">
        <f t="shared" si="72"/>
        <v>153.10359473244043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34021.21</v>
      </c>
      <c r="E379" s="60">
        <f t="shared" si="92"/>
        <v>74144.989999999991</v>
      </c>
      <c r="F379" s="45">
        <f t="shared" si="72"/>
        <v>217.93754543121776</v>
      </c>
    </row>
    <row r="380" spans="1:6" ht="12.75" customHeight="1" x14ac:dyDescent="0.25">
      <c r="A380" s="63">
        <v>4221</v>
      </c>
      <c r="B380" s="64" t="s">
        <v>647</v>
      </c>
      <c r="C380" s="247" t="s">
        <v>739</v>
      </c>
      <c r="D380" s="194">
        <v>5633.71</v>
      </c>
      <c r="E380" s="194">
        <v>12407.47</v>
      </c>
      <c r="F380" s="45">
        <f t="shared" si="72"/>
        <v>220.23622089173918</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27737.5</v>
      </c>
      <c r="E382" s="194">
        <v>25200.81</v>
      </c>
      <c r="F382" s="45">
        <f t="shared" si="72"/>
        <v>90.854655250112671</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v>1665.46</v>
      </c>
      <c r="F385" s="45" t="str">
        <f t="shared" si="72"/>
        <v>-</v>
      </c>
    </row>
    <row r="386" spans="1:6" ht="12.75" customHeight="1" x14ac:dyDescent="0.25">
      <c r="A386" s="63">
        <v>4227</v>
      </c>
      <c r="B386" s="183" t="s">
        <v>659</v>
      </c>
      <c r="C386" s="247" t="s">
        <v>746</v>
      </c>
      <c r="D386" s="194">
        <v>650</v>
      </c>
      <c r="E386" s="194">
        <v>34871.25</v>
      </c>
      <c r="F386" s="45">
        <f t="shared" si="72"/>
        <v>5364.8076923076924</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35294.379999999997</v>
      </c>
      <c r="E393" s="60">
        <f t="shared" si="94"/>
        <v>31979.67</v>
      </c>
      <c r="F393" s="45">
        <f t="shared" si="72"/>
        <v>90.608391477623357</v>
      </c>
    </row>
    <row r="394" spans="1:6" ht="12.75" customHeight="1" x14ac:dyDescent="0.25">
      <c r="A394" s="63">
        <v>4241</v>
      </c>
      <c r="B394" s="64" t="s">
        <v>756</v>
      </c>
      <c r="C394" s="247" t="s">
        <v>757</v>
      </c>
      <c r="D394" s="194">
        <v>35294.379999999997</v>
      </c>
      <c r="E394" s="194">
        <v>31979.67</v>
      </c>
      <c r="F394" s="45">
        <f t="shared" si="72"/>
        <v>90.608391477623357</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69296.87</v>
      </c>
      <c r="E418" s="60">
        <f t="shared" si="102"/>
        <v>106118.38999999998</v>
      </c>
      <c r="F418" s="45">
        <f t="shared" si="72"/>
        <v>153.13590642694251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2984113.5400000005</v>
      </c>
      <c r="E422" s="60">
        <f>E6+E308</f>
        <v>3080330.5500000003</v>
      </c>
      <c r="F422" s="45">
        <f t="shared" si="72"/>
        <v>103.22430794640607</v>
      </c>
    </row>
    <row r="423" spans="1:6" ht="12.75" customHeight="1" x14ac:dyDescent="0.25">
      <c r="A423" s="63" t="s">
        <v>581</v>
      </c>
      <c r="B423" s="64" t="s">
        <v>804</v>
      </c>
      <c r="C423" s="247" t="s">
        <v>805</v>
      </c>
      <c r="D423" s="60">
        <f t="shared" ref="D423:E423" si="103">D299+D360</f>
        <v>2974789.4499999993</v>
      </c>
      <c r="E423" s="60">
        <f t="shared" si="103"/>
        <v>3296987.0400000005</v>
      </c>
      <c r="F423" s="45">
        <f t="shared" si="72"/>
        <v>110.83093763156924</v>
      </c>
    </row>
    <row r="424" spans="1:6" ht="12.75" customHeight="1" x14ac:dyDescent="0.25">
      <c r="A424" s="63" t="s">
        <v>581</v>
      </c>
      <c r="B424" s="64" t="s">
        <v>806</v>
      </c>
      <c r="C424" s="247" t="s">
        <v>807</v>
      </c>
      <c r="D424" s="60">
        <f t="shared" ref="D424:E424" si="104">IF(D422&gt;=D423,D422-D423,0)</f>
        <v>9324.090000001248</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216656.49000000022</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2366.3200000000002</v>
      </c>
      <c r="F426" s="45" t="str">
        <f t="shared" si="72"/>
        <v>-</v>
      </c>
    </row>
    <row r="427" spans="1:6" ht="12.75" customHeight="1" x14ac:dyDescent="0.25">
      <c r="A427" s="251" t="s">
        <v>810</v>
      </c>
      <c r="B427" s="64" t="s">
        <v>813</v>
      </c>
      <c r="C427" s="252" t="s">
        <v>814</v>
      </c>
      <c r="D427" s="60">
        <f t="shared" ref="D427:E427" si="107">IF(D303-D302+D420-D419&gt;=0,D303-D302+D420-D419,0)</f>
        <v>6957.77</v>
      </c>
      <c r="E427" s="60">
        <f t="shared" si="107"/>
        <v>0</v>
      </c>
      <c r="F427" s="45">
        <f t="shared" si="72"/>
        <v>0</v>
      </c>
    </row>
    <row r="428" spans="1:6" ht="22.8" x14ac:dyDescent="0.25">
      <c r="A428" s="249" t="s">
        <v>815</v>
      </c>
      <c r="B428" s="243" t="s">
        <v>816</v>
      </c>
      <c r="C428" s="250" t="s">
        <v>817</v>
      </c>
      <c r="D428" s="81">
        <f t="shared" ref="D428:E428" si="108">D304+D421</f>
        <v>4908.1499999999996</v>
      </c>
      <c r="E428" s="81">
        <f t="shared" si="108"/>
        <v>185148.96</v>
      </c>
      <c r="F428" s="61">
        <f t="shared" si="72"/>
        <v>3772.2759084380064</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2984113.5400000005</v>
      </c>
      <c r="E643" s="60">
        <f>E422+E430</f>
        <v>3080330.5500000003</v>
      </c>
      <c r="F643" s="45">
        <f t="shared" si="109"/>
        <v>103.22430794640607</v>
      </c>
    </row>
    <row r="644" spans="1:6" ht="12.75" customHeight="1" x14ac:dyDescent="0.25">
      <c r="A644" s="63" t="s">
        <v>581</v>
      </c>
      <c r="B644" s="64" t="s">
        <v>1237</v>
      </c>
      <c r="C644" s="247" t="s">
        <v>1238</v>
      </c>
      <c r="D644" s="60">
        <f>D423+D535</f>
        <v>2974789.4499999993</v>
      </c>
      <c r="E644" s="60">
        <f>E423+E535</f>
        <v>3296987.0400000005</v>
      </c>
      <c r="F644" s="45">
        <f t="shared" si="109"/>
        <v>110.83093763156924</v>
      </c>
    </row>
    <row r="645" spans="1:6" ht="12.75" customHeight="1" x14ac:dyDescent="0.25">
      <c r="A645" s="63" t="s">
        <v>581</v>
      </c>
      <c r="B645" s="64" t="s">
        <v>1239</v>
      </c>
      <c r="C645" s="247" t="s">
        <v>1240</v>
      </c>
      <c r="D645" s="60">
        <f t="shared" ref="D645:E645" si="163">IF(D643&gt;=D644,D643-D644,0)</f>
        <v>9324.090000001248</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216656.49000000022</v>
      </c>
      <c r="F646" s="45" t="str">
        <f t="shared" si="109"/>
        <v>-</v>
      </c>
    </row>
    <row r="647" spans="1:6" ht="22.8" x14ac:dyDescent="0.25">
      <c r="A647" s="251" t="s">
        <v>1243</v>
      </c>
      <c r="B647" s="64" t="s">
        <v>1244</v>
      </c>
      <c r="C647" s="252" t="s">
        <v>1243</v>
      </c>
      <c r="D647" s="60">
        <f>IF(D426-D427+D641-D642&gt;=0,D426-D427+D641-D642,0)</f>
        <v>0</v>
      </c>
      <c r="E647" s="60">
        <f>IF(E426-E427+E641-E642&gt;=0,E426-E427+E641-E642,0)</f>
        <v>2366.3200000000002</v>
      </c>
      <c r="F647" s="45" t="str">
        <f t="shared" si="109"/>
        <v>-</v>
      </c>
    </row>
    <row r="648" spans="1:6" ht="22.8" x14ac:dyDescent="0.25">
      <c r="A648" s="251" t="s">
        <v>1245</v>
      </c>
      <c r="B648" s="64" t="s">
        <v>1246</v>
      </c>
      <c r="C648" s="252" t="s">
        <v>1245</v>
      </c>
      <c r="D648" s="60">
        <f>IF(D427-D426+D642-D641&gt;=0,D427-D426+D642-D641,0)</f>
        <v>6957.77</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2366.3200000012475</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214290.17000000022</v>
      </c>
      <c r="F650" s="45" t="str">
        <f t="shared" si="109"/>
        <v>-</v>
      </c>
    </row>
    <row r="651" spans="1:6" ht="22.8" x14ac:dyDescent="0.25">
      <c r="A651" s="249" t="s">
        <v>1251</v>
      </c>
      <c r="B651" s="184" t="s">
        <v>1252</v>
      </c>
      <c r="C651" s="250" t="s">
        <v>1251</v>
      </c>
      <c r="D651" s="196">
        <v>164518.35999999999</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47034.41</v>
      </c>
      <c r="E653" s="194">
        <v>77232.27</v>
      </c>
      <c r="F653" s="45">
        <f t="shared" ref="F653:F740" si="167">IF(D653&lt;&gt;0,IF(E653/D653&gt;=100,"&gt;&gt;100",E653/D653*100),"-")</f>
        <v>164.20376060845666</v>
      </c>
    </row>
    <row r="654" spans="1:6" ht="12.75" customHeight="1" x14ac:dyDescent="0.25">
      <c r="A654" s="63" t="s">
        <v>1256</v>
      </c>
      <c r="B654" s="64" t="s">
        <v>1257</v>
      </c>
      <c r="C654" s="247" t="s">
        <v>1256</v>
      </c>
      <c r="D654" s="194">
        <v>956391.83</v>
      </c>
      <c r="E654" s="194">
        <v>650331.43000000005</v>
      </c>
      <c r="F654" s="45">
        <f t="shared" si="167"/>
        <v>67.998430099512674</v>
      </c>
    </row>
    <row r="655" spans="1:6" ht="12.75" customHeight="1" x14ac:dyDescent="0.25">
      <c r="A655" s="63" t="s">
        <v>1258</v>
      </c>
      <c r="B655" s="64" t="s">
        <v>1259</v>
      </c>
      <c r="C655" s="247" t="s">
        <v>1258</v>
      </c>
      <c r="D655" s="194">
        <v>926193.97</v>
      </c>
      <c r="E655" s="194">
        <v>680137.26</v>
      </c>
      <c r="F655" s="45">
        <f t="shared" si="167"/>
        <v>73.433565973226976</v>
      </c>
    </row>
    <row r="656" spans="1:6" ht="22.8" x14ac:dyDescent="0.25">
      <c r="A656" s="63">
        <v>11</v>
      </c>
      <c r="B656" s="64" t="s">
        <v>1260</v>
      </c>
      <c r="C656" s="247" t="s">
        <v>1261</v>
      </c>
      <c r="D656" s="60">
        <f t="shared" ref="D656:E656" si="168">+D653+D654-D655</f>
        <v>77232.270000000019</v>
      </c>
      <c r="E656" s="60">
        <f t="shared" si="168"/>
        <v>47426.440000000061</v>
      </c>
      <c r="F656" s="45">
        <f t="shared" si="167"/>
        <v>61.407543763766171</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98</v>
      </c>
      <c r="E658" s="253">
        <v>106</v>
      </c>
      <c r="F658" s="45">
        <f t="shared" si="167"/>
        <v>108.16326530612245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86</v>
      </c>
      <c r="E660" s="253">
        <v>87</v>
      </c>
      <c r="F660" s="45">
        <f t="shared" si="167"/>
        <v>101.16279069767442</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2160438.36</v>
      </c>
      <c r="E683" s="192">
        <v>2224960.77</v>
      </c>
      <c r="F683" s="71">
        <f t="shared" si="167"/>
        <v>102.98654250890084</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32294.2</v>
      </c>
      <c r="E685" s="194">
        <v>28512.62</v>
      </c>
      <c r="F685" s="45">
        <f t="shared" si="167"/>
        <v>88.290219296344233</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44989.69</v>
      </c>
      <c r="E724" s="192"/>
      <c r="F724" s="71">
        <f t="shared" si="167"/>
        <v>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570.28</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6899.67</v>
      </c>
      <c r="E732" s="192">
        <v>3307.73</v>
      </c>
      <c r="F732" s="71">
        <f t="shared" si="167"/>
        <v>47.940408744186314</v>
      </c>
    </row>
    <row r="733" spans="1:6" ht="12.75" customHeight="1" x14ac:dyDescent="0.25">
      <c r="A733" s="70">
        <v>31215</v>
      </c>
      <c r="B733" s="65" t="s">
        <v>1395</v>
      </c>
      <c r="C733" s="278" t="s">
        <v>1396</v>
      </c>
      <c r="D733" s="192">
        <v>1765.76</v>
      </c>
      <c r="E733" s="192">
        <v>2336.2600000000002</v>
      </c>
      <c r="F733" s="71">
        <f t="shared" si="167"/>
        <v>132.30903407031533</v>
      </c>
    </row>
    <row r="734" spans="1:6" ht="12.75" customHeight="1" x14ac:dyDescent="0.25">
      <c r="A734" s="70">
        <v>32121</v>
      </c>
      <c r="B734" s="65" t="s">
        <v>1397</v>
      </c>
      <c r="C734" s="278" t="s">
        <v>1398</v>
      </c>
      <c r="D734" s="192">
        <v>45663.64</v>
      </c>
      <c r="E734" s="192">
        <v>47664.13</v>
      </c>
      <c r="F734" s="71">
        <f t="shared" si="167"/>
        <v>104.38092539271946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5040.51</v>
      </c>
      <c r="E736" s="194">
        <v>7043.8</v>
      </c>
      <c r="F736" s="45">
        <f t="shared" si="167"/>
        <v>139.74379576669818</v>
      </c>
    </row>
    <row r="737" spans="1:6" ht="12.75" customHeight="1" x14ac:dyDescent="0.25">
      <c r="A737" s="63" t="s">
        <v>1403</v>
      </c>
      <c r="B737" s="64" t="s">
        <v>1404</v>
      </c>
      <c r="C737" s="247" t="s">
        <v>1403</v>
      </c>
      <c r="D737" s="194">
        <v>2424.7399999999998</v>
      </c>
      <c r="E737" s="194"/>
      <c r="F737" s="45">
        <f t="shared" si="167"/>
        <v>0</v>
      </c>
    </row>
    <row r="738" spans="1:6" ht="12.75" customHeight="1" x14ac:dyDescent="0.25">
      <c r="A738" s="63" t="s">
        <v>1405</v>
      </c>
      <c r="B738" s="64" t="s">
        <v>1406</v>
      </c>
      <c r="C738" s="247" t="s">
        <v>1405</v>
      </c>
      <c r="D738" s="194">
        <v>12519.9</v>
      </c>
      <c r="E738" s="194">
        <v>7647.67</v>
      </c>
      <c r="F738" s="45">
        <f t="shared" si="167"/>
        <v>61.084114090368132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5200.95</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12604.89</v>
      </c>
      <c r="E850" s="194">
        <v>14633.53</v>
      </c>
      <c r="F850" s="45">
        <f t="shared" si="169"/>
        <v>116.09407142783476</v>
      </c>
    </row>
    <row r="851" spans="1:6" ht="12.75" customHeight="1" x14ac:dyDescent="0.25">
      <c r="A851" s="63">
        <v>37221</v>
      </c>
      <c r="B851" s="64" t="s">
        <v>1630</v>
      </c>
      <c r="C851" s="247" t="s">
        <v>1631</v>
      </c>
      <c r="D851" s="194">
        <v>1101.1500000000001</v>
      </c>
      <c r="E851" s="194">
        <v>928.46</v>
      </c>
      <c r="F851" s="45">
        <f t="shared" si="169"/>
        <v>84.317304636062289</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23940.5</v>
      </c>
      <c r="E855" s="194">
        <v>23598.54</v>
      </c>
      <c r="F855" s="45">
        <f t="shared" si="169"/>
        <v>98.571625488189468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197" sqref="D19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4324993.3000000007</v>
      </c>
      <c r="E6" s="180">
        <f t="shared" si="0"/>
        <v>4317499.03</v>
      </c>
      <c r="F6" s="181">
        <f t="shared" ref="F6:F298" si="1">IF(D6&gt;0,IF(E6/D6&gt;=100,"&gt;&gt;100",E6/D6*100),"-")</f>
        <v>99.826721812493886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4074878.7100000004</v>
      </c>
      <c r="E7" s="79">
        <f t="shared" si="2"/>
        <v>4074546.74</v>
      </c>
      <c r="F7" s="71">
        <f t="shared" si="1"/>
        <v>99.991853254449381</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482.45</v>
      </c>
      <c r="E10" s="192">
        <v>265.45</v>
      </c>
      <c r="F10" s="71">
        <f t="shared" si="1"/>
        <v>55.021245724945587</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482.45</v>
      </c>
      <c r="E11" s="192">
        <v>265.45</v>
      </c>
      <c r="F11" s="71">
        <f t="shared" si="1"/>
        <v>55.021245724945587</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4074878.7100000004</v>
      </c>
      <c r="E12" s="79">
        <f t="shared" si="3"/>
        <v>4074546.74</v>
      </c>
      <c r="F12" s="71">
        <f t="shared" si="1"/>
        <v>99.991853254449381</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3992878.41</v>
      </c>
      <c r="E13" s="79">
        <f t="shared" si="4"/>
        <v>3926397.79</v>
      </c>
      <c r="F13" s="71">
        <f t="shared" si="1"/>
        <v>98.335020174080384</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5318448.34</v>
      </c>
      <c r="E15" s="192">
        <v>5318448.34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1325569.93</v>
      </c>
      <c r="E18" s="192">
        <v>1392050.55</v>
      </c>
      <c r="F18" s="71">
        <f t="shared" si="1"/>
        <v>105.01524804504278</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74659.390000000014</v>
      </c>
      <c r="E19" s="79">
        <f t="shared" si="5"/>
        <v>123244.53000000009</v>
      </c>
      <c r="F19" s="71">
        <f t="shared" si="1"/>
        <v>165.07572590668107</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295939.40999999997</v>
      </c>
      <c r="E20" s="192">
        <v>289880.86</v>
      </c>
      <c r="F20" s="71">
        <f t="shared" si="1"/>
        <v>97.952773508604352</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15615.72</v>
      </c>
      <c r="E21" s="192">
        <v>15557.33</v>
      </c>
      <c r="F21" s="71">
        <f t="shared" si="1"/>
        <v>99.626081922575466</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93903.96</v>
      </c>
      <c r="E22" s="192">
        <v>119104.77</v>
      </c>
      <c r="F22" s="71">
        <f t="shared" si="1"/>
        <v>126.83679154744911</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1040.98</v>
      </c>
      <c r="E24" s="192">
        <v>1040.98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63837.01</v>
      </c>
      <c r="E25" s="192">
        <v>65502.47</v>
      </c>
      <c r="F25" s="71">
        <f t="shared" si="1"/>
        <v>102.60892544935922</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103756.8</v>
      </c>
      <c r="E26" s="192">
        <v>134521.67000000001</v>
      </c>
      <c r="F26" s="71">
        <f t="shared" si="1"/>
        <v>129.65094335985691</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499434.49</v>
      </c>
      <c r="E28" s="192">
        <v>502363.55</v>
      </c>
      <c r="F28" s="71">
        <f t="shared" si="1"/>
        <v>100.58647531531113</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29616.9</v>
      </c>
      <c r="E30" s="192">
        <v>29616.9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29616.9</v>
      </c>
      <c r="E34" s="192">
        <v>29616.9</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7340.9100000000035</v>
      </c>
      <c r="E35" s="79">
        <f t="shared" si="7"/>
        <v>24904.420000000013</v>
      </c>
      <c r="F35" s="71">
        <f t="shared" si="1"/>
        <v>339.25521495291457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101501.64</v>
      </c>
      <c r="E36" s="192">
        <v>125920.35</v>
      </c>
      <c r="F36" s="71">
        <f t="shared" si="1"/>
        <v>124.05745365296561</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94160.73</v>
      </c>
      <c r="E40" s="192">
        <v>101015.93</v>
      </c>
      <c r="F40" s="71">
        <f t="shared" si="1"/>
        <v>107.28031738921311</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1165.22</v>
      </c>
      <c r="E47" s="192">
        <v>1165.22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1165.22</v>
      </c>
      <c r="E50" s="192">
        <v>1165.22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27679.64</v>
      </c>
      <c r="E54" s="192">
        <v>28633.39</v>
      </c>
      <c r="F54" s="71">
        <f t="shared" si="1"/>
        <v>103.44567342638848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27679.64</v>
      </c>
      <c r="E55" s="192">
        <v>28633.39</v>
      </c>
      <c r="F55" s="71">
        <f t="shared" si="1"/>
        <v>103.44567342638848</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250114.58999999997</v>
      </c>
      <c r="E69" s="79">
        <f>E70+E82+E88+E119+E135+E147+E165+E171</f>
        <v>242952.28999999998</v>
      </c>
      <c r="F69" s="71">
        <f t="shared" si="1"/>
        <v>97.136392563104778</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77232.27</v>
      </c>
      <c r="E70" s="79">
        <f t="shared" si="12"/>
        <v>47426.44</v>
      </c>
      <c r="F70" s="71">
        <f t="shared" si="1"/>
        <v>61.407543763766107</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77232.27</v>
      </c>
      <c r="E71" s="79">
        <f t="shared" si="13"/>
        <v>47426.44</v>
      </c>
      <c r="F71" s="71">
        <f t="shared" si="1"/>
        <v>61.407543763766107</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77232.27</v>
      </c>
      <c r="E73" s="192">
        <v>47426.44</v>
      </c>
      <c r="F73" s="71">
        <f t="shared" si="1"/>
        <v>61.407543763766107</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3455.81</v>
      </c>
      <c r="E82" s="79">
        <f>SUM(E83:E85)-E86+E87</f>
        <v>10376.89</v>
      </c>
      <c r="F82" s="71">
        <f t="shared" si="1"/>
        <v>300.2737419013198</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3455.81</v>
      </c>
      <c r="E87" s="192">
        <v>10376.89</v>
      </c>
      <c r="F87" s="71">
        <f t="shared" si="1"/>
        <v>300.2737419013198</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4908.1499999999996</v>
      </c>
      <c r="E147" s="79">
        <f t="shared" si="24"/>
        <v>185148.96</v>
      </c>
      <c r="F147" s="71">
        <f t="shared" si="1"/>
        <v>3772.2759084380064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171233.4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171233.4</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3858.14</v>
      </c>
      <c r="E160" s="192">
        <v>11055.56</v>
      </c>
      <c r="F160" s="71">
        <f t="shared" si="1"/>
        <v>286.55155074725127</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1050.01</v>
      </c>
      <c r="E161" s="192">
        <v>2860</v>
      </c>
      <c r="F161" s="71">
        <f t="shared" si="1"/>
        <v>272.37835830134952</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164518.35999999999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164518.35999999999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4324993.3</v>
      </c>
      <c r="E176" s="79">
        <f>E177+E251</f>
        <v>4317499.03</v>
      </c>
      <c r="F176" s="71">
        <f t="shared" si="1"/>
        <v>99.826721812493915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242840.11999999997</v>
      </c>
      <c r="E177" s="79">
        <f>E178+E197+E203+E219+E247+E248</f>
        <v>272093.5</v>
      </c>
      <c r="F177" s="71">
        <f t="shared" si="1"/>
        <v>112.04635379030452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241638.18999999997</v>
      </c>
      <c r="E178" s="79">
        <f>SUM(E179:E181)+E185+E186+SUM(E194:E196)</f>
        <v>265555.31</v>
      </c>
      <c r="F178" s="71">
        <f t="shared" si="1"/>
        <v>109.89790562493455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192577.3</v>
      </c>
      <c r="E179" s="192">
        <v>209659.94</v>
      </c>
      <c r="F179" s="71">
        <f t="shared" si="1"/>
        <v>108.87053666242078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42802.35</v>
      </c>
      <c r="E180" s="192">
        <v>55696.01</v>
      </c>
      <c r="F180" s="71">
        <f t="shared" si="1"/>
        <v>130.12371984248529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105.18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105.18</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85.12</v>
      </c>
      <c r="E194" s="192">
        <v>199.36</v>
      </c>
      <c r="F194" s="71">
        <f t="shared" si="1"/>
        <v>234.21052631578948</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6068.24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1201.93</v>
      </c>
      <c r="E197" s="79">
        <f>SUM(E198:E202)</f>
        <v>3234.35</v>
      </c>
      <c r="F197" s="71">
        <f t="shared" si="1"/>
        <v>269.09637000490875</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1201.93</v>
      </c>
      <c r="E199" s="192">
        <v>3234.35</v>
      </c>
      <c r="F199" s="71">
        <f t="shared" ref="F199:F202" si="30">IF(D199&gt;0,IF(E199/D199&gt;=100,"&gt;&gt;100",E199/D199*100),"-")</f>
        <v>269.09637000490875</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3303.84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4082153.1799999997</v>
      </c>
      <c r="E251" s="79">
        <f>+E252+E255-E264+E274+E291</f>
        <v>4045405.5300000003</v>
      </c>
      <c r="F251" s="71">
        <f t="shared" si="1"/>
        <v>99.099797377030342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4074878.71</v>
      </c>
      <c r="E252" s="79">
        <f>E253-E254</f>
        <v>4074546.74</v>
      </c>
      <c r="F252" s="71">
        <f t="shared" si="1"/>
        <v>99.991853254449396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4074878.71</v>
      </c>
      <c r="E253" s="192">
        <v>4074546.74</v>
      </c>
      <c r="F253" s="71">
        <f t="shared" si="1"/>
        <v>99.991853254449396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2366.3200000000002</v>
      </c>
      <c r="E255" s="79">
        <f>E256-E260</f>
        <v>-214290.17</v>
      </c>
      <c r="F255" s="71">
        <f t="shared" si="1"/>
        <v>-9055.8407146962363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2366.3200000000002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2366.3200000000002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214290.17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210375.14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3915.03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4908.1499999999996</v>
      </c>
      <c r="E274" s="79">
        <f>SUM(E275:E277)+SUM(E286:E290)</f>
        <v>185148.96</v>
      </c>
      <c r="F274" s="71">
        <f t="shared" si="1"/>
        <v>3772.2759084380064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171233.4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171233.4</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0.01</v>
      </c>
      <c r="E286" s="192"/>
      <c r="F286" s="71">
        <f t="shared" si="39"/>
        <v>0</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3858.14</v>
      </c>
      <c r="E287" s="192">
        <v>11055.56</v>
      </c>
      <c r="F287" s="71">
        <f t="shared" si="39"/>
        <v>286.55155074725127</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1050</v>
      </c>
      <c r="E288" s="192">
        <v>2860</v>
      </c>
      <c r="F288" s="71">
        <f t="shared" si="39"/>
        <v>272.38095238095241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40266.870000000003</v>
      </c>
      <c r="E297" s="79">
        <f t="shared" si="42"/>
        <v>40266.870000000003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40266.870000000003</v>
      </c>
      <c r="E298" s="193">
        <v>40266.870000000003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175353.62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4908.1499999999996</v>
      </c>
      <c r="E303" s="192">
        <v>9795.34</v>
      </c>
      <c r="F303" s="71">
        <f t="shared" si="43"/>
        <v>199.5729551867812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185148.96</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3338.9</v>
      </c>
      <c r="E308" s="192">
        <v>4508.76</v>
      </c>
      <c r="F308" s="71">
        <f t="shared" si="43"/>
        <v>135.03728772949174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116.91</v>
      </c>
      <c r="E309" s="192">
        <v>5868.13</v>
      </c>
      <c r="F309" s="71">
        <f t="shared" si="43"/>
        <v>5019.3567701650845</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0.01</v>
      </c>
      <c r="E333" s="192"/>
      <c r="F333" s="71">
        <f t="shared" si="43"/>
        <v>0</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154.31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241483.88</v>
      </c>
      <c r="E337" s="192">
        <v>265555.31</v>
      </c>
      <c r="F337" s="71">
        <f t="shared" si="43"/>
        <v>109.96813120610784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1201.93</v>
      </c>
      <c r="E339" s="192">
        <v>3234.35</v>
      </c>
      <c r="F339" s="71">
        <f t="shared" si="43"/>
        <v>269.09637000490875</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991.75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2312.09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40266.870000000003</v>
      </c>
      <c r="E387" s="192">
        <v>40266.870000000003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2974789.45</v>
      </c>
      <c r="E114" s="60">
        <f t="shared" si="22"/>
        <v>3296987.0399999996</v>
      </c>
      <c r="F114" s="45">
        <f t="shared" si="1"/>
        <v>110.83093763156917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2937096.04</v>
      </c>
      <c r="E115" s="60">
        <f t="shared" si="23"/>
        <v>3257201.01</v>
      </c>
      <c r="F115" s="45">
        <f t="shared" si="1"/>
        <v>110.89868923727803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2937096.04</v>
      </c>
      <c r="E117" s="194">
        <v>3257201.01</v>
      </c>
      <c r="F117" s="45">
        <f t="shared" si="1"/>
        <v>110.89868923727803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37693.410000000003</v>
      </c>
      <c r="E126" s="194">
        <v>39786.03</v>
      </c>
      <c r="F126" s="45">
        <f t="shared" si="1"/>
        <v>105.55168662108309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2974789.45</v>
      </c>
      <c r="E141" s="81">
        <f t="shared" si="28"/>
        <v>3296987.0399999996</v>
      </c>
      <c r="F141" s="61">
        <f t="shared" si="1"/>
        <v>110.83093763156917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106456.63</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106456.63</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106456.63</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106456.63</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C124" sqref="C12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242840.12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3161114.1300000004</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16362.1</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3042432.31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2554163.5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446155.54</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785.24</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40360.53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967.5</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102319.72</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3131860.7499999995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17790.95</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3013782.4999999995</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2537080.86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433261.88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890.42</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40246.29</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967.5</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1335.55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100287.3</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272093.50000000093</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272093.5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3303.84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265555.31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3234.35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11935</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2026-02-02T09:58:12Z</cp:lastPrinted>
  <dcterms:created xsi:type="dcterms:W3CDTF">2022-04-01T05:14:30Z</dcterms:created>
  <dcterms:modified xsi:type="dcterms:W3CDTF">2026-02-02T10:46:38Z</dcterms:modified>
</cp:coreProperties>
</file>