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showInkAnnotation="0"/>
  <mc:AlternateContent xmlns:mc="http://schemas.openxmlformats.org/markup-compatibility/2006">
    <mc:Choice Requires="x15">
      <x15ac:absPath xmlns:x15ac="http://schemas.microsoft.com/office/spreadsheetml/2010/11/ac" url="C:\Users\Korisnik\Documents\A-MOJ URED\5. financijski izvještaji\financijski izvještaji_RFFI\2026\I. KVARTAL\"/>
    </mc:Choice>
  </mc:AlternateContent>
  <xr:revisionPtr revIDLastSave="0" documentId="13_ncr:1_{62791835-F607-4AA2-B66A-1024A2DE8D75}" xr6:coauthVersionLast="45" xr6:coauthVersionMax="45"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c r="M340" i="9"/>
  <c r="L340" i="9"/>
  <c r="F340" i="9" s="1"/>
  <c r="B340" i="9" s="1"/>
  <c r="E340" i="9"/>
  <c r="H339" i="9"/>
  <c r="E339" i="9" s="1"/>
  <c r="B339" i="9" s="1"/>
  <c r="G339" i="9"/>
  <c r="F339" i="9"/>
  <c r="F338" i="9"/>
  <c r="F337" i="9"/>
  <c r="F336" i="9"/>
  <c r="F335" i="9"/>
  <c r="H334" i="9"/>
  <c r="G334" i="9"/>
  <c r="F334" i="9"/>
  <c r="E334" i="9"/>
  <c r="B334"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H327" i="9"/>
  <c r="E327" i="9" s="1"/>
  <c r="B327" i="9" s="1"/>
  <c r="G327" i="9"/>
  <c r="F327" i="9"/>
  <c r="H326" i="9"/>
  <c r="G326" i="9"/>
  <c r="F326" i="9"/>
  <c r="H325" i="9"/>
  <c r="G325" i="9"/>
  <c r="F325" i="9"/>
  <c r="H324" i="9"/>
  <c r="G324" i="9"/>
  <c r="E324" i="9" s="1"/>
  <c r="B324" i="9" s="1"/>
  <c r="F324" i="9"/>
  <c r="H323" i="9"/>
  <c r="G323" i="9"/>
  <c r="F323" i="9"/>
  <c r="H322" i="9"/>
  <c r="E322" i="9" s="1"/>
  <c r="G322" i="9"/>
  <c r="F322" i="9"/>
  <c r="B322" i="9"/>
  <c r="H321" i="9"/>
  <c r="G321" i="9"/>
  <c r="F321" i="9"/>
  <c r="H320" i="9"/>
  <c r="G320" i="9"/>
  <c r="E320" i="9" s="1"/>
  <c r="F320" i="9"/>
  <c r="H319" i="9"/>
  <c r="G319" i="9"/>
  <c r="F319" i="9"/>
  <c r="H318" i="9"/>
  <c r="E318" i="9" s="1"/>
  <c r="B318" i="9" s="1"/>
  <c r="G318" i="9"/>
  <c r="F318" i="9"/>
  <c r="H317" i="9"/>
  <c r="G317" i="9"/>
  <c r="F317" i="9"/>
  <c r="E317" i="9"/>
  <c r="B317" i="9" s="1"/>
  <c r="H316" i="9"/>
  <c r="G316" i="9"/>
  <c r="E316" i="9" s="1"/>
  <c r="B316" i="9" s="1"/>
  <c r="F316" i="9"/>
  <c r="F315" i="9"/>
  <c r="F314" i="9"/>
  <c r="F313" i="9"/>
  <c r="H312" i="9"/>
  <c r="G312" i="9"/>
  <c r="E312" i="9" s="1"/>
  <c r="F312" i="9"/>
  <c r="H311" i="9"/>
  <c r="G311" i="9"/>
  <c r="F311" i="9"/>
  <c r="H310" i="9"/>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298" i="9" s="1"/>
  <c r="F300" i="9"/>
  <c r="F299" i="9"/>
  <c r="F297" i="9"/>
  <c r="L296" i="9"/>
  <c r="F296" i="9" s="1"/>
  <c r="H296" i="9"/>
  <c r="G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L282" i="9"/>
  <c r="E282" i="9"/>
  <c r="B282" i="9"/>
  <c r="M281" i="9"/>
  <c r="L281" i="9"/>
  <c r="F281" i="9"/>
  <c r="E281" i="9"/>
  <c r="B281" i="9" s="1"/>
  <c r="M280" i="9"/>
  <c r="L280" i="9"/>
  <c r="F280" i="9"/>
  <c r="B280" i="9" s="1"/>
  <c r="E280" i="9"/>
  <c r="M279" i="9"/>
  <c r="L279" i="9"/>
  <c r="F279" i="9" s="1"/>
  <c r="B279" i="9" s="1"/>
  <c r="E279" i="9"/>
  <c r="M278" i="9"/>
  <c r="F278" i="9" s="1"/>
  <c r="L278" i="9"/>
  <c r="E278" i="9"/>
  <c r="B278" i="9"/>
  <c r="M277" i="9"/>
  <c r="L277" i="9"/>
  <c r="F277" i="9"/>
  <c r="E277" i="9"/>
  <c r="B277" i="9" s="1"/>
  <c r="M276" i="9"/>
  <c r="L276" i="9"/>
  <c r="F276" i="9"/>
  <c r="B276" i="9" s="1"/>
  <c r="E276" i="9"/>
  <c r="M275" i="9"/>
  <c r="L275" i="9"/>
  <c r="F275" i="9" s="1"/>
  <c r="B275" i="9" s="1"/>
  <c r="E275" i="9"/>
  <c r="M274" i="9"/>
  <c r="F274" i="9" s="1"/>
  <c r="L274" i="9"/>
  <c r="E274" i="9"/>
  <c r="B274" i="9"/>
  <c r="M273" i="9"/>
  <c r="L273" i="9"/>
  <c r="F273" i="9"/>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L266" i="9"/>
  <c r="E266" i="9"/>
  <c r="B266" i="9"/>
  <c r="M265" i="9"/>
  <c r="L265" i="9"/>
  <c r="F265" i="9"/>
  <c r="E265" i="9"/>
  <c r="B265" i="9" s="1"/>
  <c r="M264" i="9"/>
  <c r="L264" i="9"/>
  <c r="F264" i="9"/>
  <c r="B264" i="9" s="1"/>
  <c r="E264" i="9"/>
  <c r="M263" i="9"/>
  <c r="L263" i="9"/>
  <c r="F263" i="9" s="1"/>
  <c r="B263" i="9" s="1"/>
  <c r="E263" i="9"/>
  <c r="M262" i="9"/>
  <c r="F262" i="9" s="1"/>
  <c r="L262" i="9"/>
  <c r="E262" i="9"/>
  <c r="B262" i="9"/>
  <c r="M261" i="9"/>
  <c r="L261" i="9"/>
  <c r="F261" i="9"/>
  <c r="E261" i="9"/>
  <c r="B261" i="9" s="1"/>
  <c r="M260" i="9"/>
  <c r="L260" i="9"/>
  <c r="F260" i="9"/>
  <c r="B260" i="9" s="1"/>
  <c r="E260" i="9"/>
  <c r="M259" i="9"/>
  <c r="L259" i="9"/>
  <c r="F259" i="9" s="1"/>
  <c r="B259" i="9" s="1"/>
  <c r="E259" i="9"/>
  <c r="M258" i="9"/>
  <c r="F258" i="9" s="1"/>
  <c r="L258" i="9"/>
  <c r="E258" i="9"/>
  <c r="B258" i="9"/>
  <c r="M257" i="9"/>
  <c r="L257" i="9"/>
  <c r="F257" i="9"/>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L250" i="9"/>
  <c r="E250" i="9"/>
  <c r="B250" i="9"/>
  <c r="M249" i="9"/>
  <c r="L249" i="9"/>
  <c r="F249" i="9"/>
  <c r="E249" i="9"/>
  <c r="B249" i="9" s="1"/>
  <c r="M248" i="9"/>
  <c r="L248" i="9"/>
  <c r="F248" i="9"/>
  <c r="B248" i="9" s="1"/>
  <c r="E248" i="9"/>
  <c r="M247" i="9"/>
  <c r="L247" i="9"/>
  <c r="F247" i="9" s="1"/>
  <c r="B247" i="9" s="1"/>
  <c r="E247" i="9"/>
  <c r="M246" i="9"/>
  <c r="F246" i="9" s="1"/>
  <c r="L246" i="9"/>
  <c r="E246" i="9"/>
  <c r="B246" i="9"/>
  <c r="M245" i="9"/>
  <c r="L245" i="9"/>
  <c r="F245" i="9"/>
  <c r="E245" i="9"/>
  <c r="B245" i="9" s="1"/>
  <c r="M244" i="9"/>
  <c r="F244" i="9" s="1"/>
  <c r="B244" i="9" s="1"/>
  <c r="L244" i="9"/>
  <c r="E244" i="9"/>
  <c r="M243" i="9"/>
  <c r="L243" i="9"/>
  <c r="E243" i="9"/>
  <c r="M242" i="9"/>
  <c r="F242" i="9" s="1"/>
  <c r="B242" i="9" s="1"/>
  <c r="L242" i="9"/>
  <c r="E242" i="9"/>
  <c r="M241" i="9"/>
  <c r="L241" i="9"/>
  <c r="F241" i="9"/>
  <c r="E241" i="9"/>
  <c r="B241" i="9" s="1"/>
  <c r="M240" i="9"/>
  <c r="F240" i="9" s="1"/>
  <c r="B240" i="9" s="1"/>
  <c r="L240" i="9"/>
  <c r="E240" i="9"/>
  <c r="M239" i="9"/>
  <c r="L239" i="9"/>
  <c r="E239" i="9"/>
  <c r="M238" i="9"/>
  <c r="F238" i="9" s="1"/>
  <c r="B238" i="9" s="1"/>
  <c r="L238" i="9"/>
  <c r="E238" i="9"/>
  <c r="M237" i="9"/>
  <c r="F237" i="9" s="1"/>
  <c r="L237" i="9"/>
  <c r="E237" i="9"/>
  <c r="M236" i="9"/>
  <c r="L236" i="9"/>
  <c r="E236" i="9"/>
  <c r="M235" i="9"/>
  <c r="L235" i="9"/>
  <c r="F235" i="9" s="1"/>
  <c r="B235" i="9" s="1"/>
  <c r="E235" i="9"/>
  <c r="M234" i="9"/>
  <c r="F234" i="9" s="1"/>
  <c r="L234" i="9"/>
  <c r="E234" i="9"/>
  <c r="B234" i="9" s="1"/>
  <c r="M233" i="9"/>
  <c r="L233" i="9"/>
  <c r="F233" i="9"/>
  <c r="E233" i="9"/>
  <c r="M232" i="9"/>
  <c r="L232" i="9"/>
  <c r="F232" i="9" s="1"/>
  <c r="B232" i="9" s="1"/>
  <c r="E232" i="9"/>
  <c r="M231" i="9"/>
  <c r="L231" i="9"/>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F206" i="9"/>
  <c r="F205" i="9"/>
  <c r="F204" i="9"/>
  <c r="F203" i="9"/>
  <c r="F202" i="9"/>
  <c r="F201" i="9"/>
  <c r="F200" i="9"/>
  <c r="G199" i="9"/>
  <c r="E199" i="9" s="1"/>
  <c r="F199" i="9"/>
  <c r="B199" i="9"/>
  <c r="F198" i="9"/>
  <c r="G197" i="9"/>
  <c r="E197" i="9" s="1"/>
  <c r="B197" i="9" s="1"/>
  <c r="F197" i="9"/>
  <c r="F196" i="9"/>
  <c r="G195" i="9"/>
  <c r="E195" i="9" s="1"/>
  <c r="B195" i="9" s="1"/>
  <c r="F195" i="9"/>
  <c r="G194" i="9"/>
  <c r="E194" i="9" s="1"/>
  <c r="B194" i="9" s="1"/>
  <c r="F194" i="9"/>
  <c r="F193" i="9"/>
  <c r="F192" i="9"/>
  <c r="G191" i="9"/>
  <c r="E191" i="9" s="1"/>
  <c r="F191" i="9"/>
  <c r="B191" i="9"/>
  <c r="F190" i="9"/>
  <c r="G189" i="9"/>
  <c r="E189" i="9" s="1"/>
  <c r="B189" i="9" s="1"/>
  <c r="F189" i="9"/>
  <c r="F188" i="9"/>
  <c r="G187" i="9"/>
  <c r="E187" i="9" s="1"/>
  <c r="B187" i="9" s="1"/>
  <c r="F187" i="9"/>
  <c r="G186" i="9"/>
  <c r="E186" i="9" s="1"/>
  <c r="B186" i="9" s="1"/>
  <c r="F186" i="9"/>
  <c r="F185" i="9"/>
  <c r="F184" i="9"/>
  <c r="G183" i="9"/>
  <c r="E183" i="9" s="1"/>
  <c r="F183" i="9"/>
  <c r="B183" i="9"/>
  <c r="F182" i="9"/>
  <c r="G181" i="9"/>
  <c r="E181" i="9" s="1"/>
  <c r="B181" i="9" s="1"/>
  <c r="F181" i="9"/>
  <c r="F180" i="9"/>
  <c r="F179" i="9"/>
  <c r="F178" i="9"/>
  <c r="F177" i="9"/>
  <c r="F176" i="9"/>
  <c r="F175" i="9"/>
  <c r="F174" i="9"/>
  <c r="H173" i="9"/>
  <c r="G173" i="9"/>
  <c r="E173" i="9" s="1"/>
  <c r="F173" i="9"/>
  <c r="H172" i="9"/>
  <c r="G172" i="9"/>
  <c r="F172" i="9"/>
  <c r="H171" i="9"/>
  <c r="E171" i="9" s="1"/>
  <c r="B171" i="9" s="1"/>
  <c r="G171" i="9"/>
  <c r="F171" i="9"/>
  <c r="H170" i="9"/>
  <c r="G170" i="9"/>
  <c r="F170" i="9"/>
  <c r="E170" i="9"/>
  <c r="B170" i="9" s="1"/>
  <c r="H169" i="9"/>
  <c r="G169" i="9"/>
  <c r="E169" i="9" s="1"/>
  <c r="F169" i="9"/>
  <c r="H168" i="9"/>
  <c r="G168" i="9"/>
  <c r="F168" i="9"/>
  <c r="H167" i="9"/>
  <c r="E167" i="9" s="1"/>
  <c r="B167" i="9" s="1"/>
  <c r="G167" i="9"/>
  <c r="F167" i="9"/>
  <c r="H166" i="9"/>
  <c r="G166" i="9"/>
  <c r="F166" i="9"/>
  <c r="E166" i="9"/>
  <c r="B166" i="9" s="1"/>
  <c r="H165" i="9"/>
  <c r="G165" i="9"/>
  <c r="E165" i="9" s="1"/>
  <c r="F165" i="9"/>
  <c r="H164" i="9"/>
  <c r="G164" i="9"/>
  <c r="F164" i="9"/>
  <c r="H163" i="9"/>
  <c r="E163" i="9" s="1"/>
  <c r="B163" i="9" s="1"/>
  <c r="G163" i="9"/>
  <c r="F163" i="9"/>
  <c r="H162" i="9"/>
  <c r="G162" i="9"/>
  <c r="F162" i="9"/>
  <c r="E162" i="9"/>
  <c r="B162" i="9" s="1"/>
  <c r="H161" i="9"/>
  <c r="G161" i="9"/>
  <c r="E161" i="9" s="1"/>
  <c r="F161" i="9"/>
  <c r="H160" i="9"/>
  <c r="G160" i="9"/>
  <c r="F160" i="9"/>
  <c r="H159" i="9"/>
  <c r="E159" i="9" s="1"/>
  <c r="B159" i="9" s="1"/>
  <c r="G159" i="9"/>
  <c r="F159" i="9"/>
  <c r="H158" i="9"/>
  <c r="G158" i="9"/>
  <c r="F158" i="9"/>
  <c r="E158" i="9"/>
  <c r="B158" i="9" s="1"/>
  <c r="H157" i="9"/>
  <c r="G157" i="9"/>
  <c r="E157" i="9" s="1"/>
  <c r="F157" i="9"/>
  <c r="H156" i="9"/>
  <c r="F156" i="9"/>
  <c r="H155" i="9"/>
  <c r="E155" i="9" s="1"/>
  <c r="G155" i="9"/>
  <c r="F155" i="9"/>
  <c r="B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F149" i="9"/>
  <c r="H148" i="9"/>
  <c r="G148" i="9"/>
  <c r="F148" i="9"/>
  <c r="H147" i="9"/>
  <c r="E147" i="9" s="1"/>
  <c r="G147" i="9"/>
  <c r="F147" i="9"/>
  <c r="B147" i="9"/>
  <c r="H146" i="9"/>
  <c r="G146" i="9"/>
  <c r="F146" i="9"/>
  <c r="E146" i="9"/>
  <c r="B146" i="9" s="1"/>
  <c r="H145" i="9"/>
  <c r="G145" i="9"/>
  <c r="E145" i="9" s="1"/>
  <c r="F145" i="9"/>
  <c r="H144" i="9"/>
  <c r="G144" i="9"/>
  <c r="F144" i="9"/>
  <c r="H143" i="9"/>
  <c r="E143" i="9" s="1"/>
  <c r="B143" i="9" s="1"/>
  <c r="G143" i="9"/>
  <c r="F143" i="9"/>
  <c r="H142" i="9"/>
  <c r="G142" i="9"/>
  <c r="F142" i="9"/>
  <c r="E142" i="9"/>
  <c r="B142" i="9" s="1"/>
  <c r="H141" i="9"/>
  <c r="G141" i="9"/>
  <c r="E141" i="9" s="1"/>
  <c r="F141" i="9"/>
  <c r="H140" i="9"/>
  <c r="G140" i="9"/>
  <c r="F140" i="9"/>
  <c r="H139" i="9"/>
  <c r="E139" i="9" s="1"/>
  <c r="G139" i="9"/>
  <c r="F139" i="9"/>
  <c r="B139" i="9"/>
  <c r="H138" i="9"/>
  <c r="G138" i="9"/>
  <c r="F138" i="9"/>
  <c r="E138" i="9"/>
  <c r="B138" i="9" s="1"/>
  <c r="H137" i="9"/>
  <c r="G137" i="9"/>
  <c r="E137" i="9" s="1"/>
  <c r="F137" i="9"/>
  <c r="H136" i="9"/>
  <c r="G136" i="9"/>
  <c r="F136" i="9"/>
  <c r="H135" i="9"/>
  <c r="E135" i="9" s="1"/>
  <c r="B135" i="9" s="1"/>
  <c r="G135" i="9"/>
  <c r="F135" i="9"/>
  <c r="H134" i="9"/>
  <c r="G134" i="9"/>
  <c r="F134" i="9"/>
  <c r="E134" i="9"/>
  <c r="B134" i="9" s="1"/>
  <c r="H133" i="9"/>
  <c r="G133" i="9"/>
  <c r="E133" i="9" s="1"/>
  <c r="F133" i="9"/>
  <c r="H132" i="9"/>
  <c r="G132" i="9"/>
  <c r="F132" i="9"/>
  <c r="H131" i="9"/>
  <c r="E131" i="9" s="1"/>
  <c r="G131" i="9"/>
  <c r="F131" i="9"/>
  <c r="B131" i="9"/>
  <c r="H130" i="9"/>
  <c r="G130" i="9"/>
  <c r="F130" i="9"/>
  <c r="E130" i="9"/>
  <c r="B130" i="9" s="1"/>
  <c r="H129" i="9"/>
  <c r="G129" i="9"/>
  <c r="E129" i="9" s="1"/>
  <c r="F129" i="9"/>
  <c r="H128" i="9"/>
  <c r="G128" i="9"/>
  <c r="F128" i="9"/>
  <c r="H127" i="9"/>
  <c r="E127" i="9" s="1"/>
  <c r="B127" i="9" s="1"/>
  <c r="G127" i="9"/>
  <c r="F127" i="9"/>
  <c r="H126" i="9"/>
  <c r="G126" i="9"/>
  <c r="F126" i="9"/>
  <c r="E126" i="9"/>
  <c r="B126" i="9" s="1"/>
  <c r="H125" i="9"/>
  <c r="G125" i="9"/>
  <c r="E125" i="9" s="1"/>
  <c r="F125" i="9"/>
  <c r="H124" i="9"/>
  <c r="G124" i="9"/>
  <c r="F124" i="9"/>
  <c r="H123" i="9"/>
  <c r="E123" i="9" s="1"/>
  <c r="G123" i="9"/>
  <c r="F123" i="9"/>
  <c r="B123" i="9"/>
  <c r="H122" i="9"/>
  <c r="G122" i="9"/>
  <c r="F122" i="9"/>
  <c r="E122" i="9"/>
  <c r="B122" i="9" s="1"/>
  <c r="H121" i="9"/>
  <c r="G121" i="9"/>
  <c r="E121" i="9" s="1"/>
  <c r="F121" i="9"/>
  <c r="H120" i="9"/>
  <c r="G120" i="9"/>
  <c r="F120" i="9"/>
  <c r="H119" i="9"/>
  <c r="E119" i="9" s="1"/>
  <c r="B119" i="9" s="1"/>
  <c r="G119" i="9"/>
  <c r="F119" i="9"/>
  <c r="H118" i="9"/>
  <c r="G118" i="9"/>
  <c r="F118" i="9"/>
  <c r="E118" i="9"/>
  <c r="B118" i="9" s="1"/>
  <c r="H117" i="9"/>
  <c r="G117" i="9"/>
  <c r="E117" i="9" s="1"/>
  <c r="F117" i="9"/>
  <c r="H116" i="9"/>
  <c r="G116" i="9"/>
  <c r="F116" i="9"/>
  <c r="H115" i="9"/>
  <c r="E115" i="9" s="1"/>
  <c r="G115" i="9"/>
  <c r="F115" i="9"/>
  <c r="B115" i="9"/>
  <c r="H114" i="9"/>
  <c r="G114" i="9"/>
  <c r="F114" i="9"/>
  <c r="E114" i="9"/>
  <c r="B114" i="9" s="1"/>
  <c r="H113" i="9"/>
  <c r="G113" i="9"/>
  <c r="E113" i="9" s="1"/>
  <c r="F113" i="9"/>
  <c r="H112" i="9"/>
  <c r="G112" i="9"/>
  <c r="F112" i="9"/>
  <c r="H111" i="9"/>
  <c r="E111" i="9" s="1"/>
  <c r="B111" i="9" s="1"/>
  <c r="G111" i="9"/>
  <c r="F111" i="9"/>
  <c r="H110" i="9"/>
  <c r="G110" i="9"/>
  <c r="F110" i="9"/>
  <c r="E110" i="9"/>
  <c r="B110" i="9" s="1"/>
  <c r="H109" i="9"/>
  <c r="G109" i="9"/>
  <c r="E109" i="9" s="1"/>
  <c r="F109" i="9"/>
  <c r="H108" i="9"/>
  <c r="G108" i="9"/>
  <c r="F108" i="9"/>
  <c r="H107" i="9"/>
  <c r="E107" i="9" s="1"/>
  <c r="G107" i="9"/>
  <c r="F107" i="9"/>
  <c r="B107" i="9"/>
  <c r="H106" i="9"/>
  <c r="G106" i="9"/>
  <c r="F106" i="9"/>
  <c r="E106" i="9"/>
  <c r="B106" i="9" s="1"/>
  <c r="H105" i="9"/>
  <c r="G105" i="9"/>
  <c r="E105" i="9" s="1"/>
  <c r="F105" i="9"/>
  <c r="H104" i="9"/>
  <c r="G104" i="9"/>
  <c r="F104" i="9"/>
  <c r="H103" i="9"/>
  <c r="E103" i="9" s="1"/>
  <c r="B103" i="9" s="1"/>
  <c r="G103" i="9"/>
  <c r="F103" i="9"/>
  <c r="H102" i="9"/>
  <c r="G102" i="9"/>
  <c r="F102" i="9"/>
  <c r="E102" i="9"/>
  <c r="B102" i="9" s="1"/>
  <c r="H101" i="9"/>
  <c r="G101" i="9"/>
  <c r="E101" i="9" s="1"/>
  <c r="F101" i="9"/>
  <c r="H100" i="9"/>
  <c r="G100" i="9"/>
  <c r="F100" i="9"/>
  <c r="H99" i="9"/>
  <c r="E99" i="9" s="1"/>
  <c r="G99" i="9"/>
  <c r="F99" i="9"/>
  <c r="B99" i="9"/>
  <c r="H98" i="9"/>
  <c r="G98" i="9"/>
  <c r="F98" i="9"/>
  <c r="E98" i="9"/>
  <c r="B98" i="9" s="1"/>
  <c r="H97" i="9"/>
  <c r="G97" i="9"/>
  <c r="E97" i="9" s="1"/>
  <c r="F97" i="9"/>
  <c r="H96" i="9"/>
  <c r="G96" i="9"/>
  <c r="F96" i="9"/>
  <c r="H95" i="9"/>
  <c r="E95" i="9" s="1"/>
  <c r="B95" i="9" s="1"/>
  <c r="G95" i="9"/>
  <c r="F95" i="9"/>
  <c r="H94" i="9"/>
  <c r="G94" i="9"/>
  <c r="F94" i="9"/>
  <c r="E94" i="9"/>
  <c r="B94" i="9" s="1"/>
  <c r="H93" i="9"/>
  <c r="G93" i="9"/>
  <c r="E93" i="9" s="1"/>
  <c r="F93" i="9"/>
  <c r="H92" i="9"/>
  <c r="G92" i="9"/>
  <c r="F92" i="9"/>
  <c r="H91" i="9"/>
  <c r="E91" i="9" s="1"/>
  <c r="G91" i="9"/>
  <c r="F91" i="9"/>
  <c r="B91" i="9"/>
  <c r="H90" i="9"/>
  <c r="G90" i="9"/>
  <c r="F90" i="9"/>
  <c r="E90" i="9"/>
  <c r="B90" i="9" s="1"/>
  <c r="H89" i="9"/>
  <c r="G89" i="9"/>
  <c r="E89" i="9" s="1"/>
  <c r="F89" i="9"/>
  <c r="H88" i="9"/>
  <c r="G88" i="9"/>
  <c r="F88" i="9"/>
  <c r="H87" i="9"/>
  <c r="E87" i="9" s="1"/>
  <c r="B87" i="9" s="1"/>
  <c r="G87" i="9"/>
  <c r="F87" i="9"/>
  <c r="H86" i="9"/>
  <c r="G86" i="9"/>
  <c r="F86" i="9"/>
  <c r="E86" i="9"/>
  <c r="B86" i="9" s="1"/>
  <c r="H85" i="9"/>
  <c r="G85" i="9"/>
  <c r="E85" i="9" s="1"/>
  <c r="F85" i="9"/>
  <c r="H84" i="9"/>
  <c r="G84" i="9"/>
  <c r="F84" i="9"/>
  <c r="H83" i="9"/>
  <c r="E83" i="9" s="1"/>
  <c r="G83" i="9"/>
  <c r="F83" i="9"/>
  <c r="B83" i="9"/>
  <c r="H82" i="9"/>
  <c r="E82" i="9" s="1"/>
  <c r="B82" i="9" s="1"/>
  <c r="G82" i="9"/>
  <c r="F82" i="9"/>
  <c r="H81" i="9"/>
  <c r="G81" i="9"/>
  <c r="F81" i="9"/>
  <c r="H80" i="9"/>
  <c r="G80" i="9"/>
  <c r="F80" i="9"/>
  <c r="H79" i="9"/>
  <c r="E79" i="9" s="1"/>
  <c r="B79" i="9" s="1"/>
  <c r="G79" i="9"/>
  <c r="F79" i="9"/>
  <c r="H78" i="9"/>
  <c r="G78" i="9"/>
  <c r="F78" i="9"/>
  <c r="E78" i="9"/>
  <c r="B78" i="9" s="1"/>
  <c r="H77" i="9"/>
  <c r="G77" i="9"/>
  <c r="E77" i="9" s="1"/>
  <c r="F77" i="9"/>
  <c r="H76" i="9"/>
  <c r="G76" i="9"/>
  <c r="F76" i="9"/>
  <c r="H75" i="9"/>
  <c r="E75" i="9" s="1"/>
  <c r="G75" i="9"/>
  <c r="F75" i="9"/>
  <c r="B75" i="9"/>
  <c r="H74" i="9"/>
  <c r="G74" i="9"/>
  <c r="F74" i="9"/>
  <c r="E74" i="9"/>
  <c r="B74" i="9" s="1"/>
  <c r="H73" i="9"/>
  <c r="G73" i="9"/>
  <c r="E73" i="9" s="1"/>
  <c r="F73" i="9"/>
  <c r="H72" i="9"/>
  <c r="G72" i="9"/>
  <c r="F72" i="9"/>
  <c r="H71" i="9"/>
  <c r="E71" i="9" s="1"/>
  <c r="B71" i="9" s="1"/>
  <c r="G71" i="9"/>
  <c r="F71" i="9"/>
  <c r="H70" i="9"/>
  <c r="G70" i="9"/>
  <c r="F70" i="9"/>
  <c r="E70" i="9"/>
  <c r="B70" i="9" s="1"/>
  <c r="H69" i="9"/>
  <c r="G69" i="9"/>
  <c r="E69" i="9" s="1"/>
  <c r="F69" i="9"/>
  <c r="H68" i="9"/>
  <c r="G68" i="9"/>
  <c r="F68" i="9"/>
  <c r="H67" i="9"/>
  <c r="E67" i="9" s="1"/>
  <c r="G67" i="9"/>
  <c r="F67" i="9"/>
  <c r="B67" i="9"/>
  <c r="H66" i="9"/>
  <c r="G66" i="9"/>
  <c r="F66" i="9"/>
  <c r="E66" i="9"/>
  <c r="B66" i="9" s="1"/>
  <c r="H65" i="9"/>
  <c r="G65" i="9"/>
  <c r="E65" i="9" s="1"/>
  <c r="F65" i="9"/>
  <c r="H64" i="9"/>
  <c r="G64" i="9"/>
  <c r="F64" i="9"/>
  <c r="H63" i="9"/>
  <c r="E63" i="9" s="1"/>
  <c r="B63" i="9" s="1"/>
  <c r="G63" i="9"/>
  <c r="F63" i="9"/>
  <c r="H62" i="9"/>
  <c r="G62" i="9"/>
  <c r="F62" i="9"/>
  <c r="E62" i="9"/>
  <c r="B62" i="9" s="1"/>
  <c r="H61" i="9"/>
  <c r="G61" i="9"/>
  <c r="E61" i="9" s="1"/>
  <c r="F61" i="9"/>
  <c r="H60" i="9"/>
  <c r="G60" i="9"/>
  <c r="F60" i="9"/>
  <c r="H59" i="9"/>
  <c r="E59" i="9" s="1"/>
  <c r="G59" i="9"/>
  <c r="F59" i="9"/>
  <c r="B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G46" i="9"/>
  <c r="F46" i="9"/>
  <c r="E46" i="9"/>
  <c r="B46" i="9" s="1"/>
  <c r="H45" i="9"/>
  <c r="G45" i="9"/>
  <c r="E45" i="9" s="1"/>
  <c r="F45" i="9"/>
  <c r="H44" i="9"/>
  <c r="G44" i="9"/>
  <c r="E44" i="9" s="1"/>
  <c r="B44" i="9" s="1"/>
  <c r="F44" i="9"/>
  <c r="H43" i="9"/>
  <c r="G43" i="9"/>
  <c r="E43" i="9" s="1"/>
  <c r="B43" i="9" s="1"/>
  <c r="F43" i="9"/>
  <c r="H42" i="9"/>
  <c r="E42" i="9" s="1"/>
  <c r="B42" i="9" s="1"/>
  <c r="G42" i="9"/>
  <c r="F42" i="9"/>
  <c r="H41" i="9"/>
  <c r="G41" i="9"/>
  <c r="F41" i="9"/>
  <c r="E41" i="9"/>
  <c r="B41" i="9" s="1"/>
  <c r="H40" i="9"/>
  <c r="G40" i="9"/>
  <c r="F40" i="9"/>
  <c r="H39" i="9"/>
  <c r="E39" i="9" s="1"/>
  <c r="G39" i="9"/>
  <c r="F39" i="9"/>
  <c r="B39" i="9"/>
  <c r="H38" i="9"/>
  <c r="G38" i="9"/>
  <c r="F38" i="9"/>
  <c r="E38" i="9"/>
  <c r="B38" i="9" s="1"/>
  <c r="H37" i="9"/>
  <c r="G37" i="9"/>
  <c r="F37" i="9"/>
  <c r="H36" i="9"/>
  <c r="G36" i="9"/>
  <c r="F36" i="9"/>
  <c r="H35" i="9"/>
  <c r="G35" i="9"/>
  <c r="E35" i="9" s="1"/>
  <c r="B35" i="9" s="1"/>
  <c r="F35" i="9"/>
  <c r="H34" i="9"/>
  <c r="E34" i="9" s="1"/>
  <c r="B34" i="9" s="1"/>
  <c r="G34" i="9"/>
  <c r="F34" i="9"/>
  <c r="H33" i="9"/>
  <c r="G33" i="9"/>
  <c r="F33" i="9"/>
  <c r="E33" i="9"/>
  <c r="B33" i="9" s="1"/>
  <c r="H32" i="9"/>
  <c r="G32" i="9"/>
  <c r="F32" i="9"/>
  <c r="H31" i="9"/>
  <c r="G31" i="9"/>
  <c r="F31" i="9"/>
  <c r="H30" i="9"/>
  <c r="G30" i="9"/>
  <c r="F30" i="9"/>
  <c r="E30" i="9"/>
  <c r="B30" i="9" s="1"/>
  <c r="H29" i="9"/>
  <c r="G29" i="9"/>
  <c r="E29" i="9" s="1"/>
  <c r="F29" i="9"/>
  <c r="H28" i="9"/>
  <c r="G28" i="9"/>
  <c r="F28" i="9"/>
  <c r="H27" i="9"/>
  <c r="G27" i="9"/>
  <c r="E27" i="9" s="1"/>
  <c r="B27" i="9" s="1"/>
  <c r="F27" i="9"/>
  <c r="H26" i="9"/>
  <c r="E26" i="9" s="1"/>
  <c r="B26" i="9" s="1"/>
  <c r="G26" i="9"/>
  <c r="F26" i="9"/>
  <c r="H25" i="9"/>
  <c r="E25" i="9" s="1"/>
  <c r="B25" i="9" s="1"/>
  <c r="G25" i="9"/>
  <c r="F25" i="9"/>
  <c r="F24" i="9"/>
  <c r="F4" i="9"/>
  <c r="O3" i="9"/>
  <c r="I3" i="9"/>
  <c r="H3" i="9"/>
  <c r="G3" i="9"/>
  <c r="D104" i="8"/>
  <c r="D97" i="8"/>
  <c r="D92" i="8"/>
  <c r="D87" i="8"/>
  <c r="D82" i="8"/>
  <c r="D77" i="8"/>
  <c r="D72" i="8"/>
  <c r="D67" i="8"/>
  <c r="D62" i="8"/>
  <c r="D57" i="8"/>
  <c r="D52" i="8"/>
  <c r="D51" i="8" s="1"/>
  <c r="D46" i="8"/>
  <c r="D37" i="8"/>
  <c r="D27" i="8"/>
  <c r="D18" i="8"/>
  <c r="D8" i="8"/>
  <c r="D6" i="8" s="1"/>
  <c r="E44" i="7"/>
  <c r="D44" i="7"/>
  <c r="E39" i="7"/>
  <c r="E38" i="7" s="1"/>
  <c r="I35" i="3" s="1"/>
  <c r="D39" i="7"/>
  <c r="D38" i="7" s="1"/>
  <c r="E30" i="7"/>
  <c r="D30" i="7"/>
  <c r="E23" i="7"/>
  <c r="D23" i="7"/>
  <c r="E22" i="7"/>
  <c r="D22" i="7"/>
  <c r="E14" i="7"/>
  <c r="D14" i="7"/>
  <c r="E7" i="7"/>
  <c r="E6" i="7" s="1"/>
  <c r="E5" i="7" s="1"/>
  <c r="D7" i="7"/>
  <c r="D6" i="7"/>
  <c r="F140" i="6"/>
  <c r="F139" i="6"/>
  <c r="F138" i="6"/>
  <c r="F137" i="6"/>
  <c r="F136" i="6"/>
  <c r="F135" i="6"/>
  <c r="F134" i="6"/>
  <c r="F133" i="6"/>
  <c r="F132" i="6"/>
  <c r="F131" i="6"/>
  <c r="F130" i="6"/>
  <c r="E130" i="6"/>
  <c r="E129" i="6" s="1"/>
  <c r="D130" i="6"/>
  <c r="D129" i="6"/>
  <c r="F128" i="6"/>
  <c r="F127" i="6"/>
  <c r="F126" i="6"/>
  <c r="F125" i="6"/>
  <c r="F124" i="6"/>
  <c r="F123" i="6"/>
  <c r="E122" i="6"/>
  <c r="D122" i="6"/>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1438" i="1" s="1"/>
  <c r="H1438"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E196" i="5"/>
  <c r="H336" i="9" s="1"/>
  <c r="D196" i="5"/>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6" i="4"/>
  <c r="F605" i="4"/>
  <c r="F604" i="4"/>
  <c r="F603" i="4"/>
  <c r="E603" i="4"/>
  <c r="D603" i="4"/>
  <c r="F602" i="4"/>
  <c r="F601" i="4"/>
  <c r="F600" i="4"/>
  <c r="F599" i="4"/>
  <c r="F598" i="4"/>
  <c r="E598" i="4"/>
  <c r="G205" i="9" s="1"/>
  <c r="E205" i="9" s="1"/>
  <c r="B205" i="9" s="1"/>
  <c r="D598" i="4"/>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E466" i="4" s="1"/>
  <c r="D470" i="4"/>
  <c r="F470" i="4" s="1"/>
  <c r="F469" i="4"/>
  <c r="F468" i="4"/>
  <c r="F467" i="4"/>
  <c r="E467" i="4"/>
  <c r="D467" i="4"/>
  <c r="G209" i="9" s="1"/>
  <c r="E209" i="9" s="1"/>
  <c r="B209" i="9"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G213" i="9" s="1"/>
  <c r="E213" i="9" s="1"/>
  <c r="B213" i="9" s="1"/>
  <c r="D432" i="4"/>
  <c r="E431" i="4"/>
  <c r="E428" i="4"/>
  <c r="F428" i="4" s="1"/>
  <c r="D428" i="4"/>
  <c r="F427" i="4"/>
  <c r="E427" i="4"/>
  <c r="D422" i="1" s="1"/>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E262" i="4" s="1"/>
  <c r="D258" i="1" s="1"/>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E230" i="4" s="1"/>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F135"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I34" i="3"/>
  <c r="H34" i="3"/>
  <c r="G34" i="3"/>
  <c r="B34" i="3"/>
  <c r="I33" i="3"/>
  <c r="G33" i="3"/>
  <c r="B33" i="3"/>
  <c r="G31" i="3"/>
  <c r="B31" i="3"/>
  <c r="G30" i="3"/>
  <c r="B30" i="3"/>
  <c r="I29" i="3"/>
  <c r="H29" i="3"/>
  <c r="G29" i="3"/>
  <c r="B29" i="3"/>
  <c r="G28" i="3"/>
  <c r="B28" i="3"/>
  <c r="G27" i="3"/>
  <c r="B27" i="3"/>
  <c r="G25" i="3"/>
  <c r="B25" i="3"/>
  <c r="G24" i="3"/>
  <c r="B24" i="3"/>
  <c r="G23" i="3"/>
  <c r="B23" i="3"/>
  <c r="H22" i="3"/>
  <c r="G22" i="3"/>
  <c r="B22" i="3"/>
  <c r="G20" i="3"/>
  <c r="B20" i="3"/>
  <c r="G19" i="3"/>
  <c r="B19" i="3"/>
  <c r="G18" i="3"/>
  <c r="B18" i="3"/>
  <c r="G17" i="3"/>
  <c r="B17" i="3"/>
  <c r="H10" i="3" a="1"/>
  <c r="H10" i="3"/>
  <c r="L3" i="9" s="1"/>
  <c r="C1685" i="1"/>
  <c r="H1685" i="1" s="1"/>
  <c r="C1684" i="1"/>
  <c r="H1683" i="1"/>
  <c r="G1683" i="1"/>
  <c r="C1683" i="1"/>
  <c r="H1682" i="1"/>
  <c r="G1682" i="1"/>
  <c r="C1682" i="1"/>
  <c r="C1681" i="1"/>
  <c r="C1680" i="1"/>
  <c r="H1679" i="1"/>
  <c r="G1679" i="1"/>
  <c r="C1679" i="1"/>
  <c r="H1678" i="1"/>
  <c r="G1678" i="1"/>
  <c r="C1678" i="1"/>
  <c r="G1677" i="1"/>
  <c r="C1677" i="1"/>
  <c r="H1677" i="1" s="1"/>
  <c r="C1676" i="1"/>
  <c r="H1675" i="1"/>
  <c r="G1675" i="1"/>
  <c r="C1675" i="1"/>
  <c r="H1674" i="1"/>
  <c r="G1674" i="1"/>
  <c r="C1674" i="1"/>
  <c r="G1673" i="1"/>
  <c r="C1673" i="1"/>
  <c r="H1673" i="1" s="1"/>
  <c r="C1672" i="1"/>
  <c r="H1671" i="1"/>
  <c r="G1671" i="1"/>
  <c r="C1671" i="1"/>
  <c r="H1670" i="1"/>
  <c r="G1670" i="1"/>
  <c r="C1670" i="1"/>
  <c r="C1669" i="1"/>
  <c r="H1669" i="1" s="1"/>
  <c r="C1668" i="1"/>
  <c r="H1667" i="1"/>
  <c r="G1667" i="1"/>
  <c r="C1667" i="1"/>
  <c r="H1666" i="1"/>
  <c r="G1666" i="1"/>
  <c r="C1666" i="1"/>
  <c r="C1665" i="1"/>
  <c r="C1664" i="1"/>
  <c r="H1663" i="1"/>
  <c r="G1663" i="1"/>
  <c r="C1663" i="1"/>
  <c r="H1662" i="1"/>
  <c r="G1662" i="1"/>
  <c r="C1662" i="1"/>
  <c r="G1661" i="1"/>
  <c r="C1661" i="1"/>
  <c r="H1661" i="1" s="1"/>
  <c r="C1660" i="1"/>
  <c r="H1659" i="1"/>
  <c r="G1659" i="1"/>
  <c r="C1659" i="1"/>
  <c r="H1658" i="1"/>
  <c r="G1658" i="1"/>
  <c r="C1658" i="1"/>
  <c r="G1657" i="1"/>
  <c r="C1657" i="1"/>
  <c r="H1657" i="1" s="1"/>
  <c r="C1656" i="1"/>
  <c r="H1655" i="1"/>
  <c r="G1655" i="1"/>
  <c r="C1655" i="1"/>
  <c r="H1654" i="1"/>
  <c r="G1654" i="1"/>
  <c r="C1654" i="1"/>
  <c r="C1653" i="1"/>
  <c r="H1653" i="1" s="1"/>
  <c r="C1652" i="1"/>
  <c r="H1651" i="1"/>
  <c r="G1651" i="1"/>
  <c r="C1651" i="1"/>
  <c r="H1650" i="1"/>
  <c r="G1650" i="1"/>
  <c r="C1650" i="1"/>
  <c r="C1649" i="1"/>
  <c r="C1648" i="1"/>
  <c r="H1647" i="1"/>
  <c r="G1647" i="1"/>
  <c r="C1647" i="1"/>
  <c r="H1646" i="1"/>
  <c r="G1646" i="1"/>
  <c r="C1646" i="1"/>
  <c r="G1645" i="1"/>
  <c r="C1645" i="1"/>
  <c r="H1645" i="1" s="1"/>
  <c r="C1644" i="1"/>
  <c r="H1643" i="1"/>
  <c r="G1643" i="1"/>
  <c r="C1643" i="1"/>
  <c r="H1642" i="1"/>
  <c r="G1642" i="1"/>
  <c r="C1642" i="1"/>
  <c r="G1641" i="1"/>
  <c r="C1641" i="1"/>
  <c r="H1641" i="1" s="1"/>
  <c r="C1640" i="1"/>
  <c r="H1639" i="1"/>
  <c r="G1639" i="1"/>
  <c r="C1639" i="1"/>
  <c r="H1638" i="1"/>
  <c r="G1638" i="1"/>
  <c r="C1638" i="1"/>
  <c r="C1637" i="1"/>
  <c r="H1637" i="1" s="1"/>
  <c r="C1636" i="1"/>
  <c r="H1635" i="1"/>
  <c r="G1635" i="1"/>
  <c r="C1635" i="1"/>
  <c r="H1634" i="1"/>
  <c r="G1634" i="1"/>
  <c r="C1634" i="1"/>
  <c r="C1633" i="1"/>
  <c r="C1632" i="1"/>
  <c r="H1631" i="1"/>
  <c r="G1631" i="1"/>
  <c r="C1631" i="1"/>
  <c r="H1630" i="1"/>
  <c r="G1630" i="1"/>
  <c r="C1630" i="1"/>
  <c r="G1629" i="1"/>
  <c r="C1629" i="1"/>
  <c r="H1629" i="1" s="1"/>
  <c r="C1628" i="1"/>
  <c r="H1627" i="1"/>
  <c r="G1627" i="1"/>
  <c r="C1627" i="1"/>
  <c r="H1626" i="1"/>
  <c r="G1626" i="1"/>
  <c r="C1626" i="1"/>
  <c r="G1625" i="1"/>
  <c r="C1625" i="1"/>
  <c r="H1625" i="1" s="1"/>
  <c r="C1624" i="1"/>
  <c r="H1623" i="1"/>
  <c r="G1623" i="1"/>
  <c r="C1623" i="1"/>
  <c r="H1622" i="1"/>
  <c r="G1622" i="1"/>
  <c r="C1622" i="1"/>
  <c r="H1619" i="1"/>
  <c r="G1619" i="1"/>
  <c r="C1619" i="1"/>
  <c r="H1618" i="1"/>
  <c r="G1618" i="1"/>
  <c r="C1618" i="1"/>
  <c r="C1617" i="1"/>
  <c r="C1616" i="1"/>
  <c r="H1615" i="1"/>
  <c r="G1615" i="1"/>
  <c r="C1615" i="1"/>
  <c r="H1614" i="1"/>
  <c r="G1614" i="1"/>
  <c r="C1614" i="1"/>
  <c r="G1613" i="1"/>
  <c r="C1613" i="1"/>
  <c r="H1613" i="1" s="1"/>
  <c r="C1612" i="1"/>
  <c r="H1611" i="1"/>
  <c r="G1611" i="1"/>
  <c r="C1611" i="1"/>
  <c r="H1610" i="1"/>
  <c r="G1610" i="1"/>
  <c r="C1610" i="1"/>
  <c r="G1609" i="1"/>
  <c r="C1609" i="1"/>
  <c r="H1609" i="1" s="1"/>
  <c r="C1608" i="1"/>
  <c r="H1607" i="1"/>
  <c r="G1607" i="1"/>
  <c r="C1607" i="1"/>
  <c r="H1606" i="1"/>
  <c r="G1606" i="1"/>
  <c r="C1606" i="1"/>
  <c r="C1605" i="1"/>
  <c r="H1605" i="1" s="1"/>
  <c r="C1604" i="1"/>
  <c r="H1603" i="1"/>
  <c r="G1603" i="1"/>
  <c r="C1603" i="1"/>
  <c r="H1602" i="1"/>
  <c r="G1602" i="1"/>
  <c r="C1602" i="1"/>
  <c r="C1600" i="1"/>
  <c r="H1599" i="1"/>
  <c r="G1599" i="1"/>
  <c r="C1599" i="1"/>
  <c r="H1598" i="1"/>
  <c r="G1598" i="1"/>
  <c r="C1598" i="1"/>
  <c r="G1597" i="1"/>
  <c r="C1597" i="1"/>
  <c r="H1597" i="1" s="1"/>
  <c r="C1596" i="1"/>
  <c r="H1595" i="1"/>
  <c r="G1595" i="1"/>
  <c r="C1595" i="1"/>
  <c r="H1594" i="1"/>
  <c r="G1594" i="1"/>
  <c r="C1594" i="1"/>
  <c r="G1593" i="1"/>
  <c r="C1593" i="1"/>
  <c r="H1593" i="1" s="1"/>
  <c r="C1592" i="1"/>
  <c r="H1591" i="1"/>
  <c r="G1591" i="1"/>
  <c r="C1591" i="1"/>
  <c r="H1590" i="1"/>
  <c r="G1590" i="1"/>
  <c r="C1590" i="1"/>
  <c r="C1589" i="1"/>
  <c r="H1589" i="1" s="1"/>
  <c r="C1588" i="1"/>
  <c r="H1587" i="1"/>
  <c r="G1587" i="1"/>
  <c r="C1587" i="1"/>
  <c r="H1586" i="1"/>
  <c r="G1586" i="1"/>
  <c r="C1586" i="1"/>
  <c r="C1585" i="1"/>
  <c r="C1584" i="1"/>
  <c r="H1583" i="1"/>
  <c r="G1583" i="1"/>
  <c r="C1583" i="1"/>
  <c r="C1581" i="1"/>
  <c r="H1580" i="1"/>
  <c r="G1580" i="1"/>
  <c r="D1580" i="1"/>
  <c r="J1580" i="1" s="1"/>
  <c r="C1580" i="1"/>
  <c r="D1579" i="1"/>
  <c r="C1579" i="1"/>
  <c r="H1578" i="1"/>
  <c r="G1578" i="1"/>
  <c r="D1578" i="1"/>
  <c r="J1578" i="1" s="1"/>
  <c r="C1578" i="1"/>
  <c r="D1577" i="1"/>
  <c r="C1577" i="1"/>
  <c r="D1576" i="1"/>
  <c r="C1576" i="1"/>
  <c r="H1575" i="1"/>
  <c r="G1575" i="1"/>
  <c r="I1575" i="1" s="1"/>
  <c r="D1575" i="1"/>
  <c r="J1575" i="1" s="1"/>
  <c r="C1575" i="1"/>
  <c r="D1574" i="1"/>
  <c r="J1574" i="1" s="1"/>
  <c r="C1574" i="1"/>
  <c r="H1573" i="1"/>
  <c r="G1573" i="1"/>
  <c r="I1573" i="1" s="1"/>
  <c r="D1573" i="1"/>
  <c r="J1573" i="1" s="1"/>
  <c r="C1573" i="1"/>
  <c r="D1572" i="1"/>
  <c r="J1572" i="1" s="1"/>
  <c r="C1572" i="1"/>
  <c r="D1571" i="1"/>
  <c r="C1571" i="1"/>
  <c r="D1570" i="1"/>
  <c r="C1570" i="1"/>
  <c r="H1569" i="1"/>
  <c r="G1569" i="1"/>
  <c r="I1569" i="1" s="1"/>
  <c r="D1569" i="1"/>
  <c r="J1569" i="1" s="1"/>
  <c r="C1569" i="1"/>
  <c r="D1568" i="1"/>
  <c r="J1568" i="1" s="1"/>
  <c r="C1568" i="1"/>
  <c r="H1567" i="1"/>
  <c r="G1567" i="1"/>
  <c r="I1567" i="1" s="1"/>
  <c r="D1567" i="1"/>
  <c r="J1567" i="1" s="1"/>
  <c r="C1567" i="1"/>
  <c r="D1566" i="1"/>
  <c r="J1566" i="1" s="1"/>
  <c r="C1566" i="1"/>
  <c r="H1565" i="1"/>
  <c r="G1565" i="1"/>
  <c r="I1565" i="1" s="1"/>
  <c r="D1565" i="1"/>
  <c r="J1565" i="1" s="1"/>
  <c r="C1565" i="1"/>
  <c r="D1564" i="1"/>
  <c r="J1564" i="1" s="1"/>
  <c r="C1564" i="1"/>
  <c r="H1563" i="1"/>
  <c r="G1563" i="1"/>
  <c r="I1563" i="1" s="1"/>
  <c r="D1563" i="1"/>
  <c r="J1563" i="1" s="1"/>
  <c r="C1563" i="1"/>
  <c r="H1562" i="1"/>
  <c r="G1562" i="1"/>
  <c r="D1562" i="1"/>
  <c r="C1562" i="1"/>
  <c r="D1561" i="1"/>
  <c r="J1561" i="1" s="1"/>
  <c r="C1561" i="1"/>
  <c r="H1560" i="1"/>
  <c r="G1560" i="1"/>
  <c r="I1560" i="1" s="1"/>
  <c r="D1560" i="1"/>
  <c r="J1560" i="1" s="1"/>
  <c r="C1560" i="1"/>
  <c r="D1559" i="1"/>
  <c r="J1559" i="1" s="1"/>
  <c r="C1559" i="1"/>
  <c r="H1558" i="1"/>
  <c r="G1558" i="1"/>
  <c r="I1558" i="1" s="1"/>
  <c r="D1558" i="1"/>
  <c r="J1558" i="1" s="1"/>
  <c r="C1558" i="1"/>
  <c r="D1557" i="1"/>
  <c r="J1557" i="1" s="1"/>
  <c r="C1557" i="1"/>
  <c r="H1556" i="1"/>
  <c r="G1556" i="1"/>
  <c r="I1556" i="1" s="1"/>
  <c r="D1556" i="1"/>
  <c r="J1556" i="1" s="1"/>
  <c r="C1556" i="1"/>
  <c r="H1555" i="1"/>
  <c r="G1555" i="1"/>
  <c r="D1555" i="1"/>
  <c r="C1555" i="1"/>
  <c r="H1554" i="1"/>
  <c r="G1554" i="1"/>
  <c r="D1554" i="1"/>
  <c r="C1554" i="1"/>
  <c r="D1553" i="1"/>
  <c r="J1553" i="1" s="1"/>
  <c r="C1553" i="1"/>
  <c r="H1552" i="1"/>
  <c r="G1552" i="1"/>
  <c r="I1552" i="1" s="1"/>
  <c r="D1552" i="1"/>
  <c r="J1552" i="1" s="1"/>
  <c r="C1552" i="1"/>
  <c r="D1551" i="1"/>
  <c r="J1551" i="1" s="1"/>
  <c r="C1551" i="1"/>
  <c r="H1550" i="1"/>
  <c r="G1550" i="1"/>
  <c r="I1550" i="1" s="1"/>
  <c r="D1550" i="1"/>
  <c r="J1550" i="1" s="1"/>
  <c r="C1550" i="1"/>
  <c r="D1549" i="1"/>
  <c r="J1549" i="1" s="1"/>
  <c r="C1549" i="1"/>
  <c r="H1548" i="1"/>
  <c r="G1548" i="1"/>
  <c r="I1548" i="1" s="1"/>
  <c r="D1548" i="1"/>
  <c r="J1548" i="1" s="1"/>
  <c r="C1548" i="1"/>
  <c r="D1547" i="1"/>
  <c r="J1547" i="1" s="1"/>
  <c r="C1547" i="1"/>
  <c r="D1546" i="1"/>
  <c r="G1546" i="1" s="1"/>
  <c r="C1546" i="1"/>
  <c r="D1545" i="1"/>
  <c r="C1545" i="1"/>
  <c r="H1545" i="1" s="1"/>
  <c r="D1544" i="1"/>
  <c r="C1544" i="1"/>
  <c r="D1543" i="1"/>
  <c r="C1543" i="1"/>
  <c r="H1543" i="1" s="1"/>
  <c r="D1542" i="1"/>
  <c r="C1542" i="1"/>
  <c r="D1541" i="1"/>
  <c r="C1541" i="1"/>
  <c r="H1541" i="1" s="1"/>
  <c r="D1540" i="1"/>
  <c r="C1540" i="1"/>
  <c r="D1539" i="1"/>
  <c r="G1539" i="1" s="1"/>
  <c r="C1539" i="1"/>
  <c r="H1539" i="1" s="1"/>
  <c r="D1538" i="1"/>
  <c r="D1537" i="1"/>
  <c r="D1535" i="1"/>
  <c r="G1535" i="1" s="1"/>
  <c r="C1535" i="1"/>
  <c r="D1534" i="1"/>
  <c r="G1534" i="1" s="1"/>
  <c r="C1534" i="1"/>
  <c r="H1534" i="1" s="1"/>
  <c r="G1533" i="1"/>
  <c r="D1533" i="1"/>
  <c r="C1533" i="1"/>
  <c r="H1533" i="1" s="1"/>
  <c r="G1532" i="1"/>
  <c r="D1532" i="1"/>
  <c r="C1532" i="1"/>
  <c r="D1531" i="1"/>
  <c r="G1531" i="1" s="1"/>
  <c r="C1531" i="1"/>
  <c r="D1530" i="1"/>
  <c r="G1530" i="1" s="1"/>
  <c r="C1530" i="1"/>
  <c r="H1530" i="1" s="1"/>
  <c r="G1529" i="1"/>
  <c r="D1529" i="1"/>
  <c r="C1529" i="1"/>
  <c r="H1529" i="1" s="1"/>
  <c r="G1528" i="1"/>
  <c r="D1528" i="1"/>
  <c r="C1528" i="1"/>
  <c r="D1527" i="1"/>
  <c r="G1527" i="1" s="1"/>
  <c r="C1527" i="1"/>
  <c r="D1526" i="1"/>
  <c r="G1526" i="1" s="1"/>
  <c r="C1526" i="1"/>
  <c r="H1526" i="1" s="1"/>
  <c r="G1525" i="1"/>
  <c r="D1525" i="1"/>
  <c r="C1525" i="1"/>
  <c r="H1525" i="1" s="1"/>
  <c r="D1524" i="1"/>
  <c r="D1523" i="1"/>
  <c r="G1523" i="1" s="1"/>
  <c r="C1523" i="1"/>
  <c r="H1523" i="1" s="1"/>
  <c r="G1522" i="1"/>
  <c r="D1522" i="1"/>
  <c r="C1522" i="1"/>
  <c r="H1522" i="1" s="1"/>
  <c r="G1521" i="1"/>
  <c r="D1521" i="1"/>
  <c r="C1521" i="1"/>
  <c r="D1520" i="1"/>
  <c r="G1520" i="1" s="1"/>
  <c r="C1520" i="1"/>
  <c r="D1519" i="1"/>
  <c r="G1519" i="1" s="1"/>
  <c r="C1519" i="1"/>
  <c r="H1519" i="1" s="1"/>
  <c r="G1518" i="1"/>
  <c r="D1518" i="1"/>
  <c r="C1518" i="1"/>
  <c r="H1518" i="1" s="1"/>
  <c r="D1517" i="1"/>
  <c r="D1516" i="1"/>
  <c r="G1516" i="1" s="1"/>
  <c r="C1516" i="1"/>
  <c r="H1516" i="1" s="1"/>
  <c r="G1515" i="1"/>
  <c r="D1515" i="1"/>
  <c r="C1515" i="1"/>
  <c r="H1515" i="1" s="1"/>
  <c r="G1514" i="1"/>
  <c r="D1514" i="1"/>
  <c r="C1514" i="1"/>
  <c r="D1513" i="1"/>
  <c r="G1513" i="1" s="1"/>
  <c r="C1513" i="1"/>
  <c r="D1512" i="1"/>
  <c r="G1512" i="1" s="1"/>
  <c r="C1512" i="1"/>
  <c r="H1512" i="1" s="1"/>
  <c r="G1511" i="1"/>
  <c r="D1511" i="1"/>
  <c r="C1511" i="1"/>
  <c r="H1511" i="1" s="1"/>
  <c r="G1510" i="1"/>
  <c r="D1510" i="1"/>
  <c r="C1510" i="1"/>
  <c r="G1508" i="1"/>
  <c r="D1508" i="1"/>
  <c r="C1508" i="1"/>
  <c r="H1508" i="1" s="1"/>
  <c r="G1507" i="1"/>
  <c r="D1507" i="1"/>
  <c r="C1507" i="1"/>
  <c r="D1506" i="1"/>
  <c r="G1506" i="1" s="1"/>
  <c r="C1506" i="1"/>
  <c r="D1505" i="1"/>
  <c r="G1505" i="1" s="1"/>
  <c r="C1505" i="1"/>
  <c r="H1505" i="1" s="1"/>
  <c r="G1504" i="1"/>
  <c r="D1504" i="1"/>
  <c r="C1504" i="1"/>
  <c r="H1504" i="1" s="1"/>
  <c r="G1503" i="1"/>
  <c r="D1503" i="1"/>
  <c r="C1503" i="1"/>
  <c r="D1502" i="1"/>
  <c r="G1502" i="1" s="1"/>
  <c r="C1502" i="1"/>
  <c r="D1501" i="1"/>
  <c r="G1501" i="1" s="1"/>
  <c r="C1501" i="1"/>
  <c r="H1501" i="1" s="1"/>
  <c r="G1500" i="1"/>
  <c r="D1500" i="1"/>
  <c r="C1500" i="1"/>
  <c r="H1500" i="1" s="1"/>
  <c r="G1499" i="1"/>
  <c r="D1499" i="1"/>
  <c r="C1499" i="1"/>
  <c r="D1498" i="1"/>
  <c r="G1498" i="1" s="1"/>
  <c r="C1498" i="1"/>
  <c r="D1497" i="1"/>
  <c r="G1497" i="1" s="1"/>
  <c r="C1497" i="1"/>
  <c r="H1497" i="1" s="1"/>
  <c r="G1496" i="1"/>
  <c r="D1496" i="1"/>
  <c r="C1496" i="1"/>
  <c r="H1496" i="1" s="1"/>
  <c r="G1495" i="1"/>
  <c r="D1495" i="1"/>
  <c r="C1495" i="1"/>
  <c r="D1494" i="1"/>
  <c r="G1494" i="1" s="1"/>
  <c r="C1494" i="1"/>
  <c r="D1493" i="1"/>
  <c r="G1493" i="1" s="1"/>
  <c r="C1493" i="1"/>
  <c r="H1493" i="1" s="1"/>
  <c r="G1492" i="1"/>
  <c r="D1492" i="1"/>
  <c r="C1492" i="1"/>
  <c r="H1492" i="1" s="1"/>
  <c r="G1491" i="1"/>
  <c r="D1491" i="1"/>
  <c r="C1491" i="1"/>
  <c r="D1490" i="1"/>
  <c r="G1490" i="1" s="1"/>
  <c r="C1490" i="1"/>
  <c r="D1489" i="1"/>
  <c r="G1489" i="1" s="1"/>
  <c r="C1489" i="1"/>
  <c r="H1489" i="1" s="1"/>
  <c r="G1488" i="1"/>
  <c r="D1488" i="1"/>
  <c r="C1488" i="1"/>
  <c r="H1488" i="1" s="1"/>
  <c r="G1487" i="1"/>
  <c r="D1487" i="1"/>
  <c r="C1487" i="1"/>
  <c r="D1486" i="1"/>
  <c r="G1486" i="1" s="1"/>
  <c r="C1486" i="1"/>
  <c r="D1485" i="1"/>
  <c r="G1485" i="1" s="1"/>
  <c r="C1485" i="1"/>
  <c r="H1485" i="1" s="1"/>
  <c r="D1484" i="1"/>
  <c r="D1483" i="1"/>
  <c r="G1483" i="1" s="1"/>
  <c r="C1483" i="1"/>
  <c r="D1482" i="1"/>
  <c r="G1482" i="1" s="1"/>
  <c r="C1482" i="1"/>
  <c r="H1482" i="1" s="1"/>
  <c r="G1481" i="1"/>
  <c r="D1481" i="1"/>
  <c r="C1481" i="1"/>
  <c r="H1481" i="1" s="1"/>
  <c r="G1480" i="1"/>
  <c r="D1480" i="1"/>
  <c r="C1480" i="1"/>
  <c r="D1479" i="1"/>
  <c r="G1479" i="1" s="1"/>
  <c r="C1479" i="1"/>
  <c r="D1478" i="1"/>
  <c r="G1478" i="1" s="1"/>
  <c r="C1478" i="1"/>
  <c r="H1478" i="1" s="1"/>
  <c r="G1477" i="1"/>
  <c r="D1477" i="1"/>
  <c r="C1477" i="1"/>
  <c r="H1477" i="1" s="1"/>
  <c r="G1476" i="1"/>
  <c r="D1476" i="1"/>
  <c r="C1476" i="1"/>
  <c r="D1475" i="1"/>
  <c r="G1475" i="1" s="1"/>
  <c r="C1475" i="1"/>
  <c r="D1474" i="1"/>
  <c r="G1474" i="1" s="1"/>
  <c r="C1474" i="1"/>
  <c r="H1474" i="1" s="1"/>
  <c r="G1473" i="1"/>
  <c r="D1473" i="1"/>
  <c r="C1473" i="1"/>
  <c r="H1473" i="1" s="1"/>
  <c r="G1472" i="1"/>
  <c r="D1472" i="1"/>
  <c r="C1472" i="1"/>
  <c r="D1471" i="1"/>
  <c r="C1471" i="1"/>
  <c r="D1470" i="1"/>
  <c r="G1469" i="1"/>
  <c r="D1469" i="1"/>
  <c r="H1469" i="1" s="1"/>
  <c r="C1469" i="1"/>
  <c r="D1468" i="1"/>
  <c r="C1468" i="1"/>
  <c r="D1467" i="1"/>
  <c r="H1467" i="1" s="1"/>
  <c r="C1467" i="1"/>
  <c r="G1466" i="1"/>
  <c r="D1466" i="1"/>
  <c r="H1466" i="1" s="1"/>
  <c r="C1466" i="1"/>
  <c r="G1465" i="1"/>
  <c r="D1465" i="1"/>
  <c r="H1465" i="1" s="1"/>
  <c r="C1465" i="1"/>
  <c r="D1464" i="1"/>
  <c r="C1464" i="1"/>
  <c r="D1463" i="1"/>
  <c r="H1463" i="1" s="1"/>
  <c r="C1463" i="1"/>
  <c r="G1462" i="1"/>
  <c r="D1462" i="1"/>
  <c r="H1462" i="1" s="1"/>
  <c r="C1462" i="1"/>
  <c r="G1461" i="1"/>
  <c r="D1461" i="1"/>
  <c r="H1461" i="1" s="1"/>
  <c r="C1461" i="1"/>
  <c r="D1460" i="1"/>
  <c r="C1460" i="1"/>
  <c r="D1459" i="1"/>
  <c r="H1459" i="1" s="1"/>
  <c r="C1459" i="1"/>
  <c r="G1458" i="1"/>
  <c r="D1458" i="1"/>
  <c r="H1458" i="1" s="1"/>
  <c r="C1458" i="1"/>
  <c r="G1457" i="1"/>
  <c r="D1457" i="1"/>
  <c r="H1457" i="1" s="1"/>
  <c r="C1457" i="1"/>
  <c r="D1456" i="1"/>
  <c r="C1456" i="1"/>
  <c r="D1455" i="1"/>
  <c r="H1455" i="1" s="1"/>
  <c r="C1455" i="1"/>
  <c r="G1454" i="1"/>
  <c r="D1454" i="1"/>
  <c r="H1454" i="1" s="1"/>
  <c r="C1454" i="1"/>
  <c r="G1453" i="1"/>
  <c r="D1453" i="1"/>
  <c r="H1453" i="1" s="1"/>
  <c r="C1453" i="1"/>
  <c r="D1452" i="1"/>
  <c r="C1452" i="1"/>
  <c r="D1451" i="1"/>
  <c r="H1451" i="1" s="1"/>
  <c r="C1451" i="1"/>
  <c r="G1450" i="1"/>
  <c r="D1450" i="1"/>
  <c r="H1450" i="1" s="1"/>
  <c r="C1450" i="1"/>
  <c r="G1449" i="1"/>
  <c r="D1449" i="1"/>
  <c r="H1449" i="1" s="1"/>
  <c r="C1449" i="1"/>
  <c r="D1448" i="1"/>
  <c r="C1448" i="1"/>
  <c r="D1447" i="1"/>
  <c r="H1447" i="1" s="1"/>
  <c r="C1447" i="1"/>
  <c r="G1446" i="1"/>
  <c r="D1446" i="1"/>
  <c r="H1446" i="1" s="1"/>
  <c r="C1446" i="1"/>
  <c r="D1445" i="1"/>
  <c r="D1444" i="1"/>
  <c r="H1444" i="1" s="1"/>
  <c r="C1444" i="1"/>
  <c r="G1443" i="1"/>
  <c r="D1443" i="1"/>
  <c r="H1443" i="1" s="1"/>
  <c r="C1443" i="1"/>
  <c r="G1442" i="1"/>
  <c r="D1442" i="1"/>
  <c r="H1442" i="1" s="1"/>
  <c r="C1442" i="1"/>
  <c r="D1441" i="1"/>
  <c r="C1441" i="1"/>
  <c r="D1440" i="1"/>
  <c r="H1440" i="1" s="1"/>
  <c r="C1440" i="1"/>
  <c r="G1439" i="1"/>
  <c r="D1439" i="1"/>
  <c r="H1439" i="1" s="1"/>
  <c r="C1439" i="1"/>
  <c r="G1438" i="1"/>
  <c r="C1438" i="1"/>
  <c r="D1437" i="1"/>
  <c r="C1437" i="1"/>
  <c r="D1436" i="1"/>
  <c r="H1436" i="1" s="1"/>
  <c r="C1436" i="1"/>
  <c r="G1435" i="1"/>
  <c r="D1435" i="1"/>
  <c r="H1435" i="1" s="1"/>
  <c r="C1435" i="1"/>
  <c r="G1434" i="1"/>
  <c r="D1434" i="1"/>
  <c r="H1434" i="1" s="1"/>
  <c r="C1434" i="1"/>
  <c r="D1433" i="1"/>
  <c r="C1433" i="1"/>
  <c r="D1432" i="1"/>
  <c r="H1432" i="1" s="1"/>
  <c r="C1432" i="1"/>
  <c r="G1431" i="1"/>
  <c r="D1431" i="1"/>
  <c r="H1431" i="1" s="1"/>
  <c r="C1431" i="1"/>
  <c r="D1429" i="1"/>
  <c r="H1429" i="1" s="1"/>
  <c r="C1429" i="1"/>
  <c r="G1428" i="1"/>
  <c r="D1428" i="1"/>
  <c r="H1428" i="1" s="1"/>
  <c r="C1428" i="1"/>
  <c r="G1427" i="1"/>
  <c r="D1427" i="1"/>
  <c r="H1427" i="1" s="1"/>
  <c r="C1427" i="1"/>
  <c r="D1426" i="1"/>
  <c r="C1426" i="1"/>
  <c r="D1425" i="1"/>
  <c r="H1425" i="1" s="1"/>
  <c r="C1425" i="1"/>
  <c r="G1424" i="1"/>
  <c r="D1424" i="1"/>
  <c r="H1424" i="1" s="1"/>
  <c r="C1424" i="1"/>
  <c r="G1423" i="1"/>
  <c r="D1423" i="1"/>
  <c r="H1423" i="1" s="1"/>
  <c r="C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G1412" i="1"/>
  <c r="D1412" i="1"/>
  <c r="H1412" i="1" s="1"/>
  <c r="C1412" i="1"/>
  <c r="G1411" i="1"/>
  <c r="D1411" i="1"/>
  <c r="H1411" i="1" s="1"/>
  <c r="C1411" i="1"/>
  <c r="D1410" i="1"/>
  <c r="C1410" i="1"/>
  <c r="D1409" i="1"/>
  <c r="H1409" i="1" s="1"/>
  <c r="C1409" i="1"/>
  <c r="D1408" i="1"/>
  <c r="D1407" i="1"/>
  <c r="C1407" i="1"/>
  <c r="D1406" i="1"/>
  <c r="H1406" i="1" s="1"/>
  <c r="C1406" i="1"/>
  <c r="D1405" i="1"/>
  <c r="D1404" i="1"/>
  <c r="C1404" i="1"/>
  <c r="D1403" i="1"/>
  <c r="H1403" i="1" s="1"/>
  <c r="C1403" i="1"/>
  <c r="G1402" i="1"/>
  <c r="D1402" i="1"/>
  <c r="H1402" i="1" s="1"/>
  <c r="C1402" i="1"/>
  <c r="G1401" i="1"/>
  <c r="D1401" i="1"/>
  <c r="H1401" i="1" s="1"/>
  <c r="C1401" i="1"/>
  <c r="D1400" i="1"/>
  <c r="G1399" i="1"/>
  <c r="D1399" i="1"/>
  <c r="H1399" i="1" s="1"/>
  <c r="C1399" i="1"/>
  <c r="G1398" i="1"/>
  <c r="D1398" i="1"/>
  <c r="H1398" i="1" s="1"/>
  <c r="C1398" i="1"/>
  <c r="D1397" i="1"/>
  <c r="C1397" i="1"/>
  <c r="D1396" i="1"/>
  <c r="H1396" i="1" s="1"/>
  <c r="C1396" i="1"/>
  <c r="G1395" i="1"/>
  <c r="D1395" i="1"/>
  <c r="H1395" i="1" s="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H1157" i="1"/>
  <c r="D1157" i="1"/>
  <c r="C1157" i="1"/>
  <c r="G1157" i="1" s="1"/>
  <c r="H1156" i="1"/>
  <c r="D1156" i="1"/>
  <c r="C1156" i="1"/>
  <c r="G1156" i="1" s="1"/>
  <c r="H1155" i="1"/>
  <c r="D1155" i="1"/>
  <c r="C1155" i="1"/>
  <c r="G1155" i="1" s="1"/>
  <c r="H1154" i="1"/>
  <c r="D1154" i="1"/>
  <c r="C1154" i="1"/>
  <c r="G1154" i="1" s="1"/>
  <c r="H1153" i="1"/>
  <c r="D1153" i="1"/>
  <c r="C1153" i="1"/>
  <c r="G1153" i="1" s="1"/>
  <c r="D1152"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D844" i="1"/>
  <c r="G844" i="1" s="1"/>
  <c r="C844"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H736" i="1"/>
  <c r="G736" i="1"/>
  <c r="D736" i="1"/>
  <c r="C736" i="1"/>
  <c r="H735" i="1"/>
  <c r="G735" i="1"/>
  <c r="D735" i="1"/>
  <c r="C735" i="1"/>
  <c r="H734" i="1"/>
  <c r="G734" i="1"/>
  <c r="D734" i="1"/>
  <c r="C734" i="1"/>
  <c r="H733" i="1"/>
  <c r="G733" i="1"/>
  <c r="D733" i="1"/>
  <c r="C733" i="1"/>
  <c r="H732" i="1"/>
  <c r="G732" i="1"/>
  <c r="D732" i="1"/>
  <c r="C732" i="1"/>
  <c r="D731" i="1"/>
  <c r="G731" i="1" s="1"/>
  <c r="C731" i="1"/>
  <c r="H730" i="1"/>
  <c r="G730" i="1"/>
  <c r="D730" i="1"/>
  <c r="C730" i="1"/>
  <c r="D729" i="1"/>
  <c r="G729" i="1" s="1"/>
  <c r="C729" i="1"/>
  <c r="H728" i="1"/>
  <c r="G728" i="1"/>
  <c r="D728" i="1"/>
  <c r="C728" i="1"/>
  <c r="D727" i="1"/>
  <c r="G727" i="1" s="1"/>
  <c r="C727" i="1"/>
  <c r="G726"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D652" i="1"/>
  <c r="G652" i="1" s="1"/>
  <c r="C652" i="1"/>
  <c r="D651" i="1"/>
  <c r="G651" i="1" s="1"/>
  <c r="C651" i="1"/>
  <c r="H650" i="1"/>
  <c r="G650" i="1"/>
  <c r="D650" i="1"/>
  <c r="C650" i="1"/>
  <c r="D649" i="1"/>
  <c r="G649" i="1" s="1"/>
  <c r="C649" i="1"/>
  <c r="D648" i="1"/>
  <c r="G648" i="1" s="1"/>
  <c r="C648" i="1"/>
  <c r="D647" i="1"/>
  <c r="G647" i="1" s="1"/>
  <c r="C647" i="1"/>
  <c r="D646" i="1"/>
  <c r="G646" i="1" s="1"/>
  <c r="C646" i="1"/>
  <c r="H645" i="1"/>
  <c r="G645" i="1"/>
  <c r="D645" i="1"/>
  <c r="C645" i="1"/>
  <c r="D636" i="1"/>
  <c r="G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G423" i="1" s="1"/>
  <c r="C423" i="1"/>
  <c r="C422" i="1"/>
  <c r="D421" i="1"/>
  <c r="H421" i="1" s="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D377" i="1"/>
  <c r="H377" i="1" s="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H302" i="1"/>
  <c r="G302" i="1"/>
  <c r="D302" i="1"/>
  <c r="C302" i="1"/>
  <c r="D301" i="1"/>
  <c r="G301" i="1" s="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D267" i="1"/>
  <c r="H267" i="1" s="1"/>
  <c r="C267" i="1"/>
  <c r="G266" i="1"/>
  <c r="D266" i="1"/>
  <c r="H266" i="1" s="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H215" i="1" s="1"/>
  <c r="C215" i="1"/>
  <c r="H214" i="1"/>
  <c r="G214" i="1"/>
  <c r="D214" i="1"/>
  <c r="C214" i="1"/>
  <c r="D213" i="1"/>
  <c r="G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D197" i="1"/>
  <c r="G197" i="1" s="1"/>
  <c r="C197" i="1"/>
  <c r="H196" i="1"/>
  <c r="G196" i="1"/>
  <c r="D196" i="1"/>
  <c r="C196" i="1"/>
  <c r="H195" i="1"/>
  <c r="G195" i="1"/>
  <c r="D195" i="1"/>
  <c r="C195" i="1"/>
  <c r="D194" i="1"/>
  <c r="H194" i="1" s="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D182" i="1"/>
  <c r="G182" i="1" s="1"/>
  <c r="C182" i="1"/>
  <c r="D181" i="1"/>
  <c r="G181" i="1" s="1"/>
  <c r="C181" i="1"/>
  <c r="D180" i="1"/>
  <c r="H180" i="1" s="1"/>
  <c r="C180" i="1"/>
  <c r="H179" i="1"/>
  <c r="G179" i="1"/>
  <c r="D179" i="1"/>
  <c r="C179" i="1"/>
  <c r="D178" i="1"/>
  <c r="G178" i="1" s="1"/>
  <c r="C178" i="1"/>
  <c r="H177" i="1"/>
  <c r="G177" i="1"/>
  <c r="D177" i="1"/>
  <c r="C177" i="1"/>
  <c r="D176" i="1"/>
  <c r="G176" i="1" s="1"/>
  <c r="C176" i="1"/>
  <c r="D175" i="1"/>
  <c r="G175" i="1" s="1"/>
  <c r="C175" i="1"/>
  <c r="C174" i="1"/>
  <c r="H173" i="1"/>
  <c r="G173" i="1"/>
  <c r="D173" i="1"/>
  <c r="C173" i="1"/>
  <c r="H172" i="1"/>
  <c r="G172" i="1"/>
  <c r="D172" i="1"/>
  <c r="C172" i="1"/>
  <c r="D171" i="1"/>
  <c r="G171" i="1" s="1"/>
  <c r="C171" i="1"/>
  <c r="H170" i="1"/>
  <c r="D170" i="1"/>
  <c r="G170" i="1" s="1"/>
  <c r="C170" i="1"/>
  <c r="D169" i="1"/>
  <c r="G169" i="1" s="1"/>
  <c r="C169" i="1"/>
  <c r="D168" i="1"/>
  <c r="G168" i="1" s="1"/>
  <c r="C168" i="1"/>
  <c r="D167" i="1"/>
  <c r="H167" i="1" s="1"/>
  <c r="C167" i="1"/>
  <c r="D166" i="1"/>
  <c r="G166" i="1" s="1"/>
  <c r="C166" i="1"/>
  <c r="H165" i="1"/>
  <c r="G165" i="1"/>
  <c r="D165" i="1"/>
  <c r="C165" i="1"/>
  <c r="G164" i="1"/>
  <c r="D164" i="1"/>
  <c r="H164" i="1" s="1"/>
  <c r="C164" i="1"/>
  <c r="H163" i="1"/>
  <c r="D163" i="1"/>
  <c r="G163" i="1" s="1"/>
  <c r="C163" i="1"/>
  <c r="D162" i="1"/>
  <c r="G162" i="1" s="1"/>
  <c r="C162" i="1"/>
  <c r="D161" i="1"/>
  <c r="G161" i="1" s="1"/>
  <c r="C161" i="1"/>
  <c r="H159" i="1"/>
  <c r="G159" i="1"/>
  <c r="D159" i="1"/>
  <c r="C159" i="1"/>
  <c r="D158" i="1"/>
  <c r="G158" i="1" s="1"/>
  <c r="C158" i="1"/>
  <c r="H157" i="1"/>
  <c r="G157" i="1"/>
  <c r="D157" i="1"/>
  <c r="C157" i="1"/>
  <c r="D156" i="1"/>
  <c r="G156" i="1" s="1"/>
  <c r="C156" i="1"/>
  <c r="D155" i="1"/>
  <c r="G155" i="1" s="1"/>
  <c r="C155" i="1"/>
  <c r="D154" i="1"/>
  <c r="H154" i="1" s="1"/>
  <c r="C154" i="1"/>
  <c r="D153" i="1"/>
  <c r="H153" i="1" s="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D133" i="1"/>
  <c r="H133" i="1" s="1"/>
  <c r="C133" i="1"/>
  <c r="D132" i="1"/>
  <c r="G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D124" i="1"/>
  <c r="G124" i="1" s="1"/>
  <c r="C124" i="1"/>
  <c r="H123" i="1"/>
  <c r="G123" i="1"/>
  <c r="D123" i="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6" i="9" l="1"/>
  <c r="B296" i="9" s="1"/>
  <c r="H652" i="1"/>
  <c r="H651" i="1"/>
  <c r="H636" i="1"/>
  <c r="H635" i="1"/>
  <c r="G299" i="1"/>
  <c r="G215" i="1"/>
  <c r="H197" i="1"/>
  <c r="E31" i="9"/>
  <c r="B31" i="9" s="1"/>
  <c r="F236" i="9"/>
  <c r="B236" i="9" s="1"/>
  <c r="E321" i="9"/>
  <c r="B321" i="9" s="1"/>
  <c r="E325" i="9"/>
  <c r="B325" i="9" s="1"/>
  <c r="E37" i="9"/>
  <c r="E328" i="9"/>
  <c r="B328" i="9" s="1"/>
  <c r="G843" i="1"/>
  <c r="G737" i="1"/>
  <c r="H731" i="1"/>
  <c r="H729" i="1"/>
  <c r="H727" i="1"/>
  <c r="H676" i="1"/>
  <c r="H648" i="1"/>
  <c r="H647" i="1"/>
  <c r="H649" i="1"/>
  <c r="H646" i="1"/>
  <c r="H422" i="1"/>
  <c r="G422" i="1"/>
  <c r="G415" i="1"/>
  <c r="G388" i="1"/>
  <c r="G389" i="1"/>
  <c r="G381" i="1"/>
  <c r="G380" i="1"/>
  <c r="D374" i="1"/>
  <c r="H374" i="1" s="1"/>
  <c r="H301" i="1"/>
  <c r="G300" i="1"/>
  <c r="H423" i="1"/>
  <c r="G421" i="1"/>
  <c r="G298" i="1"/>
  <c r="G267" i="1"/>
  <c r="G265" i="1"/>
  <c r="G198" i="1"/>
  <c r="G212" i="1"/>
  <c r="H213" i="1"/>
  <c r="G194" i="1"/>
  <c r="H182" i="1"/>
  <c r="H181" i="1"/>
  <c r="H178" i="1"/>
  <c r="H176" i="1"/>
  <c r="H175" i="1"/>
  <c r="H171" i="1"/>
  <c r="H169" i="1"/>
  <c r="H168" i="1"/>
  <c r="G167" i="1"/>
  <c r="H162" i="1"/>
  <c r="H161" i="1"/>
  <c r="H158" i="1"/>
  <c r="H156" i="1"/>
  <c r="H155" i="1"/>
  <c r="G154" i="1"/>
  <c r="G153" i="1"/>
  <c r="G133" i="1"/>
  <c r="G131" i="1"/>
  <c r="H132" i="1"/>
  <c r="E134" i="4"/>
  <c r="D130" i="1" s="1"/>
  <c r="H122" i="1"/>
  <c r="H124" i="1"/>
  <c r="H79" i="1"/>
  <c r="H81" i="1"/>
  <c r="E319" i="9"/>
  <c r="B319" i="9" s="1"/>
  <c r="E307" i="9"/>
  <c r="B307" i="9" s="1"/>
  <c r="E311" i="9"/>
  <c r="B311" i="9" s="1"/>
  <c r="E326" i="9"/>
  <c r="B326" i="9" s="1"/>
  <c r="E323" i="9"/>
  <c r="B323" i="9" s="1"/>
  <c r="E310" i="9"/>
  <c r="B310" i="9" s="1"/>
  <c r="F656" i="4"/>
  <c r="G377" i="1"/>
  <c r="E648" i="4"/>
  <c r="D642" i="1" s="1"/>
  <c r="F269" i="4"/>
  <c r="E81" i="9"/>
  <c r="B81" i="9" s="1"/>
  <c r="E57" i="9"/>
  <c r="H190" i="1"/>
  <c r="G190" i="1"/>
  <c r="F194" i="4"/>
  <c r="F243" i="9"/>
  <c r="B243" i="9" s="1"/>
  <c r="E53" i="9"/>
  <c r="D174" i="1"/>
  <c r="F239" i="9"/>
  <c r="B239" i="9" s="1"/>
  <c r="G180" i="1"/>
  <c r="E164" i="4"/>
  <c r="D160" i="1" s="1"/>
  <c r="H166" i="1"/>
  <c r="F170" i="4"/>
  <c r="E49" i="9"/>
  <c r="B237" i="9"/>
  <c r="G150" i="1"/>
  <c r="G151" i="1"/>
  <c r="F126" i="4"/>
  <c r="D78" i="1"/>
  <c r="F83" i="4"/>
  <c r="H1410" i="1"/>
  <c r="G1410" i="1"/>
  <c r="H1418" i="1"/>
  <c r="G1418" i="1"/>
  <c r="H1426" i="1"/>
  <c r="G1426" i="1"/>
  <c r="H1433" i="1"/>
  <c r="G1433" i="1"/>
  <c r="H1448" i="1"/>
  <c r="G1448" i="1"/>
  <c r="H1456" i="1"/>
  <c r="G1456" i="1"/>
  <c r="H1464" i="1"/>
  <c r="G1464" i="1"/>
  <c r="H1471" i="1"/>
  <c r="G1471" i="1"/>
  <c r="H1652" i="1"/>
  <c r="G1652" i="1"/>
  <c r="H1684" i="1"/>
  <c r="G1684" i="1"/>
  <c r="F393" i="4"/>
  <c r="D373" i="4"/>
  <c r="F7" i="5"/>
  <c r="I22" i="3"/>
  <c r="H1397" i="1"/>
  <c r="G1397" i="1"/>
  <c r="H1577" i="1"/>
  <c r="G1577" i="1"/>
  <c r="J1577" i="1"/>
  <c r="H1581" i="1"/>
  <c r="G1581" i="1"/>
  <c r="H1588" i="1"/>
  <c r="G1588" i="1"/>
  <c r="H1649" i="1"/>
  <c r="G1649" i="1"/>
  <c r="H1681" i="1"/>
  <c r="G1681" i="1"/>
  <c r="F17" i="4"/>
  <c r="G224" i="9"/>
  <c r="E224" i="9" s="1"/>
  <c r="B224" i="9" s="1"/>
  <c r="H1404" i="1"/>
  <c r="G1404" i="1"/>
  <c r="H1414" i="1"/>
  <c r="G1414" i="1"/>
  <c r="H1422" i="1"/>
  <c r="G1422" i="1"/>
  <c r="H1437" i="1"/>
  <c r="G1437" i="1"/>
  <c r="H1452" i="1"/>
  <c r="G1452" i="1"/>
  <c r="H1460" i="1"/>
  <c r="G1460" i="1"/>
  <c r="H1468" i="1"/>
  <c r="G1468" i="1"/>
  <c r="J1540" i="1"/>
  <c r="G1540" i="1"/>
  <c r="J1542" i="1"/>
  <c r="G1542" i="1"/>
  <c r="J1544" i="1"/>
  <c r="G1544" i="1"/>
  <c r="H1585" i="1"/>
  <c r="G1585" i="1"/>
  <c r="H1617" i="1"/>
  <c r="G1617" i="1"/>
  <c r="H1636" i="1"/>
  <c r="G1636" i="1"/>
  <c r="H1668" i="1"/>
  <c r="G1668" i="1"/>
  <c r="F585" i="4"/>
  <c r="D584" i="4"/>
  <c r="H1407" i="1"/>
  <c r="G1407" i="1"/>
  <c r="H1441" i="1"/>
  <c r="G1441" i="1"/>
  <c r="H1571" i="1"/>
  <c r="G1571" i="1"/>
  <c r="H1579" i="1"/>
  <c r="G1579" i="1"/>
  <c r="I1579" i="1" s="1"/>
  <c r="J1579" i="1"/>
  <c r="H1604" i="1"/>
  <c r="G1604" i="1"/>
  <c r="H1633" i="1"/>
  <c r="G1633" i="1"/>
  <c r="H1665" i="1"/>
  <c r="G1665" i="1"/>
  <c r="H335" i="9"/>
  <c r="E176" i="5"/>
  <c r="D1181" i="1"/>
  <c r="F50" i="6"/>
  <c r="C1445" i="1"/>
  <c r="D35" i="6"/>
  <c r="F75" i="6"/>
  <c r="C1470" i="1"/>
  <c r="H1592" i="1"/>
  <c r="G1592" i="1"/>
  <c r="H1608" i="1"/>
  <c r="G1608" i="1"/>
  <c r="H1624" i="1"/>
  <c r="G1624" i="1"/>
  <c r="H1640" i="1"/>
  <c r="G1640" i="1"/>
  <c r="H1656" i="1"/>
  <c r="G1656" i="1"/>
  <c r="H1672" i="1"/>
  <c r="G1672" i="1"/>
  <c r="D106" i="4"/>
  <c r="F107" i="4"/>
  <c r="E373" i="4"/>
  <c r="D368" i="1" s="1"/>
  <c r="F536" i="4"/>
  <c r="F10" i="6"/>
  <c r="C1405" i="1"/>
  <c r="F13" i="6"/>
  <c r="C1408" i="1"/>
  <c r="F122" i="6"/>
  <c r="C1517" i="1"/>
  <c r="F129" i="6"/>
  <c r="C1524" i="1"/>
  <c r="G1396" i="1"/>
  <c r="G1403" i="1"/>
  <c r="G1406" i="1"/>
  <c r="G1409" i="1"/>
  <c r="G1413" i="1"/>
  <c r="G1417" i="1"/>
  <c r="G1421" i="1"/>
  <c r="G1425" i="1"/>
  <c r="G1429" i="1"/>
  <c r="G1432" i="1"/>
  <c r="G1436" i="1"/>
  <c r="G1440" i="1"/>
  <c r="G1444" i="1"/>
  <c r="G1447" i="1"/>
  <c r="G1451" i="1"/>
  <c r="G1455" i="1"/>
  <c r="G1459" i="1"/>
  <c r="G1463" i="1"/>
  <c r="G1467" i="1"/>
  <c r="H1472" i="1"/>
  <c r="H1476" i="1"/>
  <c r="H1480" i="1"/>
  <c r="H1487" i="1"/>
  <c r="H1491" i="1"/>
  <c r="H1495" i="1"/>
  <c r="H1499" i="1"/>
  <c r="H1503" i="1"/>
  <c r="H1507" i="1"/>
  <c r="H1510" i="1"/>
  <c r="H1514" i="1"/>
  <c r="H1521" i="1"/>
  <c r="H1528" i="1"/>
  <c r="H1532" i="1"/>
  <c r="H1547" i="1"/>
  <c r="G1547" i="1"/>
  <c r="I1547" i="1" s="1"/>
  <c r="H1549" i="1"/>
  <c r="G1549" i="1"/>
  <c r="H1551" i="1"/>
  <c r="G1551" i="1"/>
  <c r="I1551" i="1" s="1"/>
  <c r="H1553" i="1"/>
  <c r="G1553" i="1"/>
  <c r="H1557" i="1"/>
  <c r="G1557" i="1"/>
  <c r="I1557" i="1" s="1"/>
  <c r="H1559" i="1"/>
  <c r="G1559" i="1"/>
  <c r="H1561" i="1"/>
  <c r="G1561" i="1"/>
  <c r="I1561" i="1" s="1"/>
  <c r="H1564" i="1"/>
  <c r="G1564" i="1"/>
  <c r="H1566" i="1"/>
  <c r="G1566" i="1"/>
  <c r="I1566" i="1" s="1"/>
  <c r="H1568" i="1"/>
  <c r="G1568" i="1"/>
  <c r="H1570" i="1"/>
  <c r="G1570" i="1"/>
  <c r="H1572" i="1"/>
  <c r="G1572" i="1"/>
  <c r="H1574" i="1"/>
  <c r="G1574" i="1"/>
  <c r="I1574" i="1" s="1"/>
  <c r="H1576" i="1"/>
  <c r="G1576" i="1"/>
  <c r="I1578" i="1"/>
  <c r="I1580" i="1"/>
  <c r="G1589" i="1"/>
  <c r="H1596" i="1"/>
  <c r="G1596" i="1"/>
  <c r="G1605" i="1"/>
  <c r="H1612" i="1"/>
  <c r="G1612" i="1"/>
  <c r="H1628" i="1"/>
  <c r="G1628" i="1"/>
  <c r="G1637" i="1"/>
  <c r="H1644" i="1"/>
  <c r="G1644" i="1"/>
  <c r="G1653" i="1"/>
  <c r="H1660" i="1"/>
  <c r="G1660" i="1"/>
  <c r="G1669" i="1"/>
  <c r="H1676" i="1"/>
  <c r="G1676" i="1"/>
  <c r="G1685" i="1"/>
  <c r="F202" i="4"/>
  <c r="D647" i="4"/>
  <c r="F426" i="4"/>
  <c r="E430" i="4"/>
  <c r="E647" i="4"/>
  <c r="D641" i="1" s="1"/>
  <c r="F70" i="5"/>
  <c r="F203" i="5"/>
  <c r="D202" i="5"/>
  <c r="E250" i="5"/>
  <c r="I27" i="3"/>
  <c r="C1582" i="1"/>
  <c r="H1475" i="1"/>
  <c r="H1479" i="1"/>
  <c r="H1483" i="1"/>
  <c r="H1486" i="1"/>
  <c r="H1490" i="1"/>
  <c r="H1494" i="1"/>
  <c r="H1498" i="1"/>
  <c r="H1502" i="1"/>
  <c r="H1506" i="1"/>
  <c r="H1513" i="1"/>
  <c r="H1520" i="1"/>
  <c r="H1527" i="1"/>
  <c r="H1531" i="1"/>
  <c r="H1535" i="1"/>
  <c r="H1540" i="1"/>
  <c r="G1541" i="1"/>
  <c r="I1541" i="1" s="1"/>
  <c r="J1541" i="1"/>
  <c r="H1542" i="1"/>
  <c r="G1543" i="1"/>
  <c r="I1543" i="1" s="1"/>
  <c r="J1543" i="1"/>
  <c r="H1544" i="1"/>
  <c r="G1545" i="1"/>
  <c r="I1545" i="1" s="1"/>
  <c r="J1545" i="1"/>
  <c r="J1546" i="1"/>
  <c r="H1584" i="1"/>
  <c r="G1584" i="1"/>
  <c r="H1600" i="1"/>
  <c r="G1600" i="1"/>
  <c r="H1616" i="1"/>
  <c r="G1616" i="1"/>
  <c r="H1632" i="1"/>
  <c r="G1632" i="1"/>
  <c r="H1648" i="1"/>
  <c r="G1648" i="1"/>
  <c r="H1664" i="1"/>
  <c r="G1664" i="1"/>
  <c r="H1680" i="1"/>
  <c r="G1680" i="1"/>
  <c r="F154" i="4"/>
  <c r="D153" i="4"/>
  <c r="F341" i="4"/>
  <c r="D321" i="4"/>
  <c r="D522" i="4"/>
  <c r="F523" i="4"/>
  <c r="F136" i="5"/>
  <c r="D135" i="5"/>
  <c r="F185" i="5"/>
  <c r="D177" i="5"/>
  <c r="G336" i="9"/>
  <c r="E336" i="9" s="1"/>
  <c r="B336" i="9" s="1"/>
  <c r="F196" i="5"/>
  <c r="D5" i="7"/>
  <c r="C1538" i="1"/>
  <c r="G216" i="9"/>
  <c r="E216" i="9" s="1"/>
  <c r="B216" i="9" s="1"/>
  <c r="E153" i="4"/>
  <c r="F572" i="4"/>
  <c r="D571" i="4"/>
  <c r="F630" i="4"/>
  <c r="D629" i="4"/>
  <c r="G314" i="9"/>
  <c r="G315" i="9"/>
  <c r="D147" i="5"/>
  <c r="F150" i="5"/>
  <c r="D250" i="5"/>
  <c r="G202" i="9"/>
  <c r="E202" i="9" s="1"/>
  <c r="B202" i="9" s="1"/>
  <c r="G218" i="9"/>
  <c r="E218" i="9" s="1"/>
  <c r="B218" i="9" s="1"/>
  <c r="H1546" i="1"/>
  <c r="D7" i="4"/>
  <c r="D49" i="4"/>
  <c r="D82" i="4"/>
  <c r="D164" i="4"/>
  <c r="D230" i="4"/>
  <c r="D309" i="4"/>
  <c r="D361" i="4"/>
  <c r="G222" i="9"/>
  <c r="E222" i="9" s="1"/>
  <c r="B222" i="9" s="1"/>
  <c r="E536" i="4"/>
  <c r="E571" i="4"/>
  <c r="D565" i="1" s="1"/>
  <c r="G156" i="9"/>
  <c r="E156" i="9" s="1"/>
  <c r="B156" i="9" s="1"/>
  <c r="F607" i="4"/>
  <c r="G313" i="9"/>
  <c r="E313" i="9" s="1"/>
  <c r="B313" i="9" s="1"/>
  <c r="F89" i="5"/>
  <c r="D88" i="5"/>
  <c r="D69" i="5" s="1"/>
  <c r="H315" i="9"/>
  <c r="H314" i="9"/>
  <c r="D5" i="6"/>
  <c r="F115" i="6"/>
  <c r="D114" i="6"/>
  <c r="E36" i="9"/>
  <c r="B36" i="9" s="1"/>
  <c r="F231" i="9"/>
  <c r="B231" i="9" s="1"/>
  <c r="F8" i="4"/>
  <c r="F68" i="4"/>
  <c r="F112" i="4"/>
  <c r="D125" i="4"/>
  <c r="F160" i="4"/>
  <c r="F216" i="4"/>
  <c r="D262" i="4"/>
  <c r="D273" i="4"/>
  <c r="D648" i="4"/>
  <c r="D431" i="4"/>
  <c r="D597" i="4"/>
  <c r="D218" i="5"/>
  <c r="F296" i="5"/>
  <c r="D295" i="5"/>
  <c r="E35" i="6"/>
  <c r="E141" i="6" s="1"/>
  <c r="D89" i="6"/>
  <c r="E114" i="6"/>
  <c r="E28" i="9"/>
  <c r="B28" i="9" s="1"/>
  <c r="G203" i="9"/>
  <c r="E203" i="9" s="1"/>
  <c r="B203" i="9" s="1"/>
  <c r="G226" i="9"/>
  <c r="E226" i="9" s="1"/>
  <c r="B226" i="9" s="1"/>
  <c r="D45" i="8"/>
  <c r="B157" i="9"/>
  <c r="B161" i="9"/>
  <c r="B165" i="9"/>
  <c r="B169" i="9"/>
  <c r="B173" i="9"/>
  <c r="E88" i="5"/>
  <c r="D1093" i="1" s="1"/>
  <c r="D25" i="8"/>
  <c r="C1601" i="1" s="1"/>
  <c r="H309" i="9"/>
  <c r="G309" i="9"/>
  <c r="E309" i="9" s="1"/>
  <c r="B309" i="9" s="1"/>
  <c r="H308" i="9"/>
  <c r="M228" i="9"/>
  <c r="G308" i="9"/>
  <c r="G302" i="9"/>
  <c r="E302" i="9" s="1"/>
  <c r="B302" i="9" s="1"/>
  <c r="G301" i="9"/>
  <c r="E301" i="9" s="1"/>
  <c r="B301" i="9" s="1"/>
  <c r="G300" i="9"/>
  <c r="E300" i="9" s="1"/>
  <c r="B300" i="9" s="1"/>
  <c r="G180" i="9"/>
  <c r="H17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220" i="9"/>
  <c r="E220" i="9" s="1"/>
  <c r="B220" i="9" s="1"/>
  <c r="G207" i="9"/>
  <c r="E207" i="9" s="1"/>
  <c r="B207" i="9" s="1"/>
  <c r="G204" i="9"/>
  <c r="E204" i="9" s="1"/>
  <c r="B204" i="9" s="1"/>
  <c r="G200" i="9"/>
  <c r="E200" i="9" s="1"/>
  <c r="B200" i="9" s="1"/>
  <c r="G196" i="9"/>
  <c r="E196" i="9" s="1"/>
  <c r="B196" i="9" s="1"/>
  <c r="G192" i="9"/>
  <c r="E192" i="9" s="1"/>
  <c r="B192" i="9" s="1"/>
  <c r="G188" i="9"/>
  <c r="E188" i="9" s="1"/>
  <c r="B188" i="9" s="1"/>
  <c r="G184" i="9"/>
  <c r="E184" i="9" s="1"/>
  <c r="B184" i="9" s="1"/>
  <c r="H180" i="9"/>
  <c r="I10" i="9"/>
  <c r="B29" i="9"/>
  <c r="B37" i="9"/>
  <c r="B45" i="9"/>
  <c r="B49" i="9"/>
  <c r="B53" i="9"/>
  <c r="B57" i="9"/>
  <c r="B61" i="9"/>
  <c r="B65" i="9"/>
  <c r="B69" i="9"/>
  <c r="B73" i="9"/>
  <c r="B77" i="9"/>
  <c r="B85" i="9"/>
  <c r="B89" i="9"/>
  <c r="B93" i="9"/>
  <c r="B97" i="9"/>
  <c r="B101" i="9"/>
  <c r="B105" i="9"/>
  <c r="B109" i="9"/>
  <c r="B113" i="9"/>
  <c r="B117" i="9"/>
  <c r="B121" i="9"/>
  <c r="B125" i="9"/>
  <c r="B129" i="9"/>
  <c r="B133" i="9"/>
  <c r="B137" i="9"/>
  <c r="B141" i="9"/>
  <c r="B145" i="9"/>
  <c r="B149" i="9"/>
  <c r="B153" i="9"/>
  <c r="G182" i="9"/>
  <c r="E182" i="9" s="1"/>
  <c r="B182" i="9" s="1"/>
  <c r="G185" i="9"/>
  <c r="E185" i="9" s="1"/>
  <c r="B185" i="9" s="1"/>
  <c r="G190" i="9"/>
  <c r="E190" i="9" s="1"/>
  <c r="B190" i="9" s="1"/>
  <c r="G193" i="9"/>
  <c r="E193" i="9" s="1"/>
  <c r="B193" i="9" s="1"/>
  <c r="G198" i="9"/>
  <c r="E198" i="9" s="1"/>
  <c r="B198" i="9" s="1"/>
  <c r="G201" i="9"/>
  <c r="E201" i="9" s="1"/>
  <c r="B201" i="9" s="1"/>
  <c r="G206" i="9"/>
  <c r="E206" i="9" s="1"/>
  <c r="B206" i="9" s="1"/>
  <c r="G208" i="9"/>
  <c r="E208" i="9" s="1"/>
  <c r="B208" i="9" s="1"/>
  <c r="G210" i="9"/>
  <c r="E210" i="9" s="1"/>
  <c r="B210" i="9" s="1"/>
  <c r="G212" i="9"/>
  <c r="E212" i="9" s="1"/>
  <c r="B212" i="9" s="1"/>
  <c r="G214" i="9"/>
  <c r="E214" i="9" s="1"/>
  <c r="B214" i="9" s="1"/>
  <c r="L228" i="9"/>
  <c r="E32" i="9"/>
  <c r="B32" i="9" s="1"/>
  <c r="E40" i="9"/>
  <c r="B40"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0" i="9"/>
  <c r="B160" i="9" s="1"/>
  <c r="E164" i="9"/>
  <c r="B164" i="9" s="1"/>
  <c r="E168" i="9"/>
  <c r="B168" i="9" s="1"/>
  <c r="E172" i="9"/>
  <c r="B172" i="9" s="1"/>
  <c r="B229" i="9"/>
  <c r="B233" i="9"/>
  <c r="B312" i="9"/>
  <c r="B320" i="9"/>
  <c r="F228" i="9" l="1"/>
  <c r="B228" i="9" s="1"/>
  <c r="G374" i="1"/>
  <c r="F134" i="4"/>
  <c r="H130" i="1"/>
  <c r="G130" i="1"/>
  <c r="E6" i="4"/>
  <c r="I17" i="3" s="1"/>
  <c r="H174" i="1"/>
  <c r="G174" i="1"/>
  <c r="E422" i="4"/>
  <c r="D417" i="1" s="1"/>
  <c r="D2" i="1"/>
  <c r="F69" i="5"/>
  <c r="H23" i="3"/>
  <c r="C1074" i="1"/>
  <c r="D6" i="5"/>
  <c r="I31" i="3"/>
  <c r="D1536" i="1"/>
  <c r="E180" i="9"/>
  <c r="B180" i="9" s="1"/>
  <c r="E308" i="9"/>
  <c r="B308" i="9" s="1"/>
  <c r="F295" i="5"/>
  <c r="C1299" i="1"/>
  <c r="F431" i="4"/>
  <c r="D430" i="4"/>
  <c r="C425" i="1"/>
  <c r="G347" i="9"/>
  <c r="E347" i="9" s="1"/>
  <c r="C1400" i="1"/>
  <c r="D141" i="6"/>
  <c r="F5" i="6"/>
  <c r="H27" i="3"/>
  <c r="F309" i="4"/>
  <c r="D308" i="4"/>
  <c r="C304" i="1"/>
  <c r="F49" i="4"/>
  <c r="C45" i="1"/>
  <c r="E315" i="9"/>
  <c r="B315" i="9" s="1"/>
  <c r="D424" i="1"/>
  <c r="I1572" i="1"/>
  <c r="I1568" i="1"/>
  <c r="I1564" i="1"/>
  <c r="I1559" i="1"/>
  <c r="I1553" i="1"/>
  <c r="I1549" i="1"/>
  <c r="E360" i="4"/>
  <c r="I1542" i="1"/>
  <c r="H1601" i="1"/>
  <c r="G1601" i="1"/>
  <c r="I40" i="3"/>
  <c r="C1621" i="1"/>
  <c r="I30" i="3"/>
  <c r="D1509" i="1"/>
  <c r="F648" i="4"/>
  <c r="C642" i="1"/>
  <c r="E535" i="4"/>
  <c r="E639" i="4" s="1"/>
  <c r="D633" i="1" s="1"/>
  <c r="D530" i="1"/>
  <c r="F230" i="4"/>
  <c r="C226" i="1"/>
  <c r="D6" i="4"/>
  <c r="F7" i="4"/>
  <c r="C3" i="1"/>
  <c r="H25" i="3"/>
  <c r="C1254" i="1"/>
  <c r="F250" i="5"/>
  <c r="E314" i="9"/>
  <c r="B314" i="9" s="1"/>
  <c r="F571" i="4"/>
  <c r="C565" i="1"/>
  <c r="H1538" i="1"/>
  <c r="G1538" i="1"/>
  <c r="G335" i="9"/>
  <c r="E335" i="9" s="1"/>
  <c r="B335" i="9" s="1"/>
  <c r="F177" i="5"/>
  <c r="D176" i="5"/>
  <c r="C1181" i="1"/>
  <c r="G24" i="9"/>
  <c r="D152" i="4"/>
  <c r="H24" i="9"/>
  <c r="F153" i="4"/>
  <c r="C149" i="1"/>
  <c r="D44" i="8"/>
  <c r="H1524" i="1"/>
  <c r="G1524" i="1"/>
  <c r="H1408" i="1"/>
  <c r="G1408" i="1"/>
  <c r="D535" i="4"/>
  <c r="F35" i="6"/>
  <c r="C1430" i="1"/>
  <c r="H28" i="3"/>
  <c r="E175" i="5"/>
  <c r="D1179" i="1" s="1"/>
  <c r="I24" i="3"/>
  <c r="D1180" i="1"/>
  <c r="C1484" i="1"/>
  <c r="F89" i="6"/>
  <c r="G338" i="9"/>
  <c r="E338" i="9" s="1"/>
  <c r="B338" i="9" s="1"/>
  <c r="F218" i="5"/>
  <c r="C1222" i="1"/>
  <c r="F273" i="4"/>
  <c r="C269" i="1"/>
  <c r="F125" i="4"/>
  <c r="C121" i="1"/>
  <c r="C1509" i="1"/>
  <c r="F114" i="6"/>
  <c r="H30" i="3"/>
  <c r="F164" i="4"/>
  <c r="C160" i="1"/>
  <c r="E69" i="5"/>
  <c r="G345" i="9"/>
  <c r="E345" i="9" s="1"/>
  <c r="C1537" i="1"/>
  <c r="H33" i="3"/>
  <c r="F522" i="4"/>
  <c r="C516" i="1"/>
  <c r="H1582" i="1"/>
  <c r="G1582" i="1"/>
  <c r="I25" i="3"/>
  <c r="D1254" i="1"/>
  <c r="F647" i="4"/>
  <c r="C641" i="1"/>
  <c r="F106" i="4"/>
  <c r="C102" i="1"/>
  <c r="H1445" i="1"/>
  <c r="G1445" i="1"/>
  <c r="F584" i="4"/>
  <c r="C578" i="1"/>
  <c r="I1544" i="1"/>
  <c r="I1540" i="1"/>
  <c r="I1577" i="1"/>
  <c r="F373" i="4"/>
  <c r="C368" i="1"/>
  <c r="I28" i="3"/>
  <c r="D1430" i="1"/>
  <c r="F597" i="4"/>
  <c r="C591" i="1"/>
  <c r="F262" i="4"/>
  <c r="C258" i="1"/>
  <c r="F88" i="5"/>
  <c r="C1093" i="1"/>
  <c r="F361" i="4"/>
  <c r="D360" i="4"/>
  <c r="C356" i="1"/>
  <c r="F82" i="4"/>
  <c r="C78" i="1"/>
  <c r="F147" i="5"/>
  <c r="C1152" i="1"/>
  <c r="F629" i="4"/>
  <c r="C623" i="1"/>
  <c r="E152" i="4"/>
  <c r="D149" i="1"/>
  <c r="F135" i="5"/>
  <c r="C1140" i="1"/>
  <c r="F321" i="4"/>
  <c r="C316" i="1"/>
  <c r="G342" i="9"/>
  <c r="E342" i="9" s="1"/>
  <c r="G337" i="9"/>
  <c r="E337" i="9" s="1"/>
  <c r="B337" i="9" s="1"/>
  <c r="F202" i="5"/>
  <c r="C1206" i="1"/>
  <c r="H1517" i="1"/>
  <c r="G1517" i="1"/>
  <c r="H1405" i="1"/>
  <c r="G1405" i="1"/>
  <c r="H1470" i="1"/>
  <c r="G1470" i="1"/>
  <c r="E24" i="9" l="1"/>
  <c r="B24" i="9" s="1"/>
  <c r="E643" i="4"/>
  <c r="H1430" i="1"/>
  <c r="G1430" i="1"/>
  <c r="G149" i="1"/>
  <c r="H149" i="1"/>
  <c r="H226" i="1"/>
  <c r="G226" i="1"/>
  <c r="G45" i="1"/>
  <c r="H45" i="1"/>
  <c r="H1400" i="1"/>
  <c r="G1400" i="1"/>
  <c r="F6" i="5"/>
  <c r="C1011" i="1"/>
  <c r="H623" i="1"/>
  <c r="G623" i="1"/>
  <c r="I23" i="3"/>
  <c r="D1074" i="1"/>
  <c r="G1074" i="1" s="1"/>
  <c r="E6" i="5"/>
  <c r="H641" i="1"/>
  <c r="G641" i="1"/>
  <c r="H160" i="1"/>
  <c r="G160" i="1"/>
  <c r="H3" i="1"/>
  <c r="G3" i="1"/>
  <c r="H642" i="1"/>
  <c r="G642" i="1"/>
  <c r="H1621" i="1"/>
  <c r="G1621" i="1"/>
  <c r="E346" i="9"/>
  <c r="B347" i="9"/>
  <c r="H1299" i="1"/>
  <c r="G1299" i="1"/>
  <c r="H1074" i="1"/>
  <c r="B342" i="9"/>
  <c r="H1093" i="1"/>
  <c r="G1093" i="1"/>
  <c r="H591" i="1"/>
  <c r="G591" i="1"/>
  <c r="H1509" i="1"/>
  <c r="G1509" i="1"/>
  <c r="H1181" i="1"/>
  <c r="G1181" i="1"/>
  <c r="H1206" i="1"/>
  <c r="G1206" i="1"/>
  <c r="G316" i="1"/>
  <c r="H316" i="1"/>
  <c r="H1152" i="1"/>
  <c r="G1152" i="1"/>
  <c r="H356" i="1"/>
  <c r="G356" i="1"/>
  <c r="H368" i="1"/>
  <c r="G368" i="1"/>
  <c r="H1537" i="1"/>
  <c r="G1537" i="1"/>
  <c r="H121" i="1"/>
  <c r="G121" i="1"/>
  <c r="H1222" i="1"/>
  <c r="G1222" i="1"/>
  <c r="H1484" i="1"/>
  <c r="G1484" i="1"/>
  <c r="D640" i="4"/>
  <c r="F535" i="4"/>
  <c r="C529" i="1"/>
  <c r="F176" i="5"/>
  <c r="D175" i="5"/>
  <c r="H24" i="3"/>
  <c r="C1180" i="1"/>
  <c r="H530" i="1"/>
  <c r="G530" i="1"/>
  <c r="E418" i="4"/>
  <c r="D413" i="1" s="1"/>
  <c r="D355" i="1"/>
  <c r="E417" i="4"/>
  <c r="D412" i="1" s="1"/>
  <c r="H304" i="1"/>
  <c r="G304" i="1"/>
  <c r="G425" i="1"/>
  <c r="H425" i="1"/>
  <c r="H1140" i="1"/>
  <c r="G1140" i="1"/>
  <c r="G78" i="1"/>
  <c r="H78" i="1"/>
  <c r="H269" i="1"/>
  <c r="G269" i="1"/>
  <c r="E299" i="4"/>
  <c r="I18" i="3"/>
  <c r="D148" i="1"/>
  <c r="F360" i="4"/>
  <c r="D418" i="4"/>
  <c r="C355" i="1"/>
  <c r="H258" i="1"/>
  <c r="G258" i="1"/>
  <c r="H578" i="1"/>
  <c r="G578" i="1"/>
  <c r="G102" i="1"/>
  <c r="H102" i="1"/>
  <c r="G516" i="1"/>
  <c r="H516" i="1"/>
  <c r="B345" i="9"/>
  <c r="E344" i="9"/>
  <c r="I10" i="3" s="1"/>
  <c r="D637" i="1"/>
  <c r="K1480" i="9"/>
  <c r="G343" i="9"/>
  <c r="E343" i="9" s="1"/>
  <c r="B343" i="9" s="1"/>
  <c r="I39" i="3"/>
  <c r="C1620" i="1"/>
  <c r="H19" i="9"/>
  <c r="E19" i="9" s="1"/>
  <c r="B19" i="9" s="1"/>
  <c r="D299" i="4"/>
  <c r="F152" i="4"/>
  <c r="H18" i="3"/>
  <c r="C148" i="1"/>
  <c r="H565" i="1"/>
  <c r="G565" i="1"/>
  <c r="H1254" i="1"/>
  <c r="G1254" i="1"/>
  <c r="D422" i="4"/>
  <c r="F6" i="4"/>
  <c r="H17" i="3"/>
  <c r="C2" i="1"/>
  <c r="E640" i="4"/>
  <c r="D634" i="1" s="1"/>
  <c r="D529" i="1"/>
  <c r="D417" i="4"/>
  <c r="F308" i="4"/>
  <c r="C303" i="1"/>
  <c r="F141" i="6"/>
  <c r="C1536" i="1"/>
  <c r="H31" i="3"/>
  <c r="F430" i="4"/>
  <c r="D639" i="4"/>
  <c r="C424" i="1"/>
  <c r="D423" i="4" l="1"/>
  <c r="F299" i="4"/>
  <c r="D301" i="4"/>
  <c r="C295" i="1"/>
  <c r="H1536" i="1"/>
  <c r="G1536" i="1"/>
  <c r="F175" i="5"/>
  <c r="C1179" i="1"/>
  <c r="E341" i="9"/>
  <c r="G299" i="9"/>
  <c r="H9" i="3"/>
  <c r="H424" i="1"/>
  <c r="G424" i="1"/>
  <c r="F417" i="4"/>
  <c r="C412" i="1"/>
  <c r="F639" i="4"/>
  <c r="C633" i="1"/>
  <c r="H148" i="1"/>
  <c r="G148" i="1"/>
  <c r="F640" i="4"/>
  <c r="C634" i="1"/>
  <c r="H303" i="1"/>
  <c r="G303" i="1"/>
  <c r="D300" i="4"/>
  <c r="H1620" i="1"/>
  <c r="G1620" i="1"/>
  <c r="H11" i="3"/>
  <c r="H355" i="1"/>
  <c r="G355" i="1"/>
  <c r="H299" i="9"/>
  <c r="D1011" i="1"/>
  <c r="H8" i="3" s="1"/>
  <c r="G306" i="9"/>
  <c r="E306" i="9" s="1"/>
  <c r="B306" i="9" s="1"/>
  <c r="H2" i="1"/>
  <c r="G2" i="1"/>
  <c r="D643" i="4"/>
  <c r="F422" i="4"/>
  <c r="D424" i="4"/>
  <c r="C417" i="1"/>
  <c r="F418" i="4"/>
  <c r="C413" i="1"/>
  <c r="E423" i="4"/>
  <c r="E301" i="4"/>
  <c r="D297" i="1" s="1"/>
  <c r="D295" i="1"/>
  <c r="E300" i="4"/>
  <c r="D296" i="1" s="1"/>
  <c r="G1180" i="1"/>
  <c r="H1180" i="1"/>
  <c r="H529" i="1"/>
  <c r="G529" i="1"/>
  <c r="H1011" i="1"/>
  <c r="G1011" i="1"/>
  <c r="M3" i="9" l="1"/>
  <c r="F300" i="4"/>
  <c r="C296" i="1"/>
  <c r="H1179" i="1"/>
  <c r="G1179" i="1"/>
  <c r="H295" i="1"/>
  <c r="G295" i="1"/>
  <c r="K3" i="9"/>
  <c r="I9" i="3"/>
  <c r="F301" i="4"/>
  <c r="C297" i="1"/>
  <c r="F643" i="4"/>
  <c r="C637" i="1"/>
  <c r="G417" i="1"/>
  <c r="H417" i="1"/>
  <c r="N3" i="9"/>
  <c r="I11" i="3"/>
  <c r="H412" i="1"/>
  <c r="G412" i="1"/>
  <c r="E644" i="4"/>
  <c r="E425" i="4"/>
  <c r="D420" i="1" s="1"/>
  <c r="D418" i="1"/>
  <c r="E424" i="4"/>
  <c r="D419" i="1" s="1"/>
  <c r="H20" i="9"/>
  <c r="F424" i="4"/>
  <c r="C419" i="1"/>
  <c r="E299" i="9"/>
  <c r="G413" i="1"/>
  <c r="H413" i="1"/>
  <c r="H634" i="1"/>
  <c r="G634" i="1"/>
  <c r="H633" i="1"/>
  <c r="G633" i="1"/>
  <c r="D644" i="4"/>
  <c r="D645" i="4" s="1"/>
  <c r="F423" i="4"/>
  <c r="G20" i="9"/>
  <c r="D425" i="4"/>
  <c r="C418" i="1"/>
  <c r="E20" i="9" l="1"/>
  <c r="B20" i="9" s="1"/>
  <c r="F645" i="4"/>
  <c r="C639" i="1"/>
  <c r="E646" i="4"/>
  <c r="D638" i="1"/>
  <c r="E645" i="4"/>
  <c r="B299" i="9"/>
  <c r="F425" i="4"/>
  <c r="C420" i="1"/>
  <c r="H418" i="1"/>
  <c r="G418" i="1"/>
  <c r="D646" i="4"/>
  <c r="F644" i="4"/>
  <c r="C638" i="1"/>
  <c r="G419" i="1"/>
  <c r="H419" i="1"/>
  <c r="H297" i="1"/>
  <c r="G297" i="1"/>
  <c r="H333" i="9"/>
  <c r="G333" i="9"/>
  <c r="E333" i="9" s="1"/>
  <c r="B333" i="9" s="1"/>
  <c r="H637" i="1"/>
  <c r="G637" i="1"/>
  <c r="G296" i="1"/>
  <c r="H296" i="1"/>
  <c r="E650" i="4" l="1"/>
  <c r="D640" i="1"/>
  <c r="H638" i="1"/>
  <c r="G638" i="1"/>
  <c r="E298" i="9"/>
  <c r="I8" i="3" s="1"/>
  <c r="G420" i="1"/>
  <c r="H420" i="1"/>
  <c r="E649" i="4"/>
  <c r="D639" i="1"/>
  <c r="F646" i="4"/>
  <c r="D650" i="4"/>
  <c r="C640" i="1"/>
  <c r="D649" i="4"/>
  <c r="H639" i="1" l="1"/>
  <c r="F649" i="4"/>
  <c r="H19" i="3"/>
  <c r="C643" i="1"/>
  <c r="G297" i="9"/>
  <c r="E297" i="9" s="1"/>
  <c r="B297" i="9" s="1"/>
  <c r="H640" i="1"/>
  <c r="G640" i="1"/>
  <c r="I19" i="3"/>
  <c r="D643" i="1"/>
  <c r="G639" i="1"/>
  <c r="F650" i="4"/>
  <c r="H20" i="3"/>
  <c r="C644" i="1"/>
  <c r="I20" i="3"/>
  <c r="D644" i="1"/>
  <c r="H7" i="3" l="1"/>
  <c r="J3" i="9" s="1"/>
  <c r="H644" i="1"/>
  <c r="G644" i="1"/>
  <c r="H643" i="1"/>
  <c r="G643" i="1"/>
  <c r="G295" i="9" l="1"/>
  <c r="L293" i="9"/>
  <c r="F293" i="9" s="1"/>
  <c r="H295" i="9"/>
  <c r="G18" i="9"/>
  <c r="H18" i="9"/>
  <c r="G17" i="9"/>
  <c r="G15" i="9"/>
  <c r="I6" i="9"/>
  <c r="K11" i="9"/>
  <c r="K8" i="9"/>
  <c r="K5" i="9"/>
  <c r="G22" i="9"/>
  <c r="I13" i="9"/>
  <c r="J10" i="9"/>
  <c r="K7" i="9"/>
  <c r="I7" i="9"/>
  <c r="H21" i="9"/>
  <c r="G16" i="9"/>
  <c r="L16" i="9"/>
  <c r="K13" i="9"/>
  <c r="K10" i="9"/>
  <c r="K9" i="9"/>
  <c r="M15" i="9"/>
  <c r="I5" i="9"/>
  <c r="H15" i="9"/>
  <c r="I8" i="9"/>
  <c r="J13" i="9"/>
  <c r="I9" i="9"/>
  <c r="K12" i="9"/>
  <c r="G21" i="9"/>
  <c r="J6" i="9"/>
  <c r="H16" i="9"/>
  <c r="I12" i="9"/>
  <c r="J7" i="9"/>
  <c r="J12" i="9"/>
  <c r="J5" i="9"/>
  <c r="L15" i="9"/>
  <c r="H22" i="9"/>
  <c r="I17" i="9"/>
  <c r="H17" i="9"/>
  <c r="J9" i="9"/>
  <c r="J17" i="9"/>
  <c r="J11" i="9"/>
  <c r="K6" i="9"/>
  <c r="I11" i="9"/>
  <c r="J8" i="9"/>
  <c r="M16" i="9"/>
  <c r="E21" i="9" l="1"/>
  <c r="B21" i="9" s="1"/>
  <c r="F15" i="9"/>
  <c r="E11" i="9"/>
  <c r="B11" i="9" s="1"/>
  <c r="E12" i="9"/>
  <c r="B12" i="9" s="1"/>
  <c r="E295" i="9"/>
  <c r="B295" i="9" s="1"/>
  <c r="E9" i="9"/>
  <c r="B9" i="9" s="1"/>
  <c r="E5" i="9"/>
  <c r="E7" i="9"/>
  <c r="B7" i="9" s="1"/>
  <c r="E22" i="9"/>
  <c r="B22" i="9" s="1"/>
  <c r="E6" i="9"/>
  <c r="B6" i="9" s="1"/>
  <c r="E18" i="9"/>
  <c r="B18" i="9" s="1"/>
  <c r="F16" i="9"/>
  <c r="E15" i="9"/>
  <c r="E8" i="9"/>
  <c r="B8" i="9" s="1"/>
  <c r="E16" i="9"/>
  <c r="E10" i="9"/>
  <c r="B10" i="9" s="1"/>
  <c r="E17" i="9"/>
  <c r="B17" i="9" s="1"/>
  <c r="B293" i="9"/>
  <c r="F23" i="9"/>
  <c r="E13" i="9"/>
  <c r="B13" i="9" s="1"/>
  <c r="F14" i="9" l="1"/>
  <c r="F3" i="9" s="1"/>
  <c r="E23" i="9"/>
  <c r="I7" i="3" s="1"/>
  <c r="E14" i="9"/>
  <c r="I13" i="3" s="1"/>
  <c r="B15" i="9"/>
  <c r="B16" i="9"/>
  <c r="B5" i="9"/>
  <c r="E4" i="9"/>
  <c r="E3" i="9" l="1"/>
</calcChain>
</file>

<file path=xl/sharedStrings.xml><?xml version="1.0" encoding="utf-8"?>
<sst xmlns="http://schemas.openxmlformats.org/spreadsheetml/2006/main" count="4719" uniqueCount="3654">
  <si>
    <t>Obveznik:</t>
  </si>
  <si>
    <t>11935 - OSNOVNA ŠKOLA MARINA DRŽIĆA</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</si>
  <si>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</si>
  <si>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</si>
  <si>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</si>
  <si>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</si>
  <si>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</si>
  <si>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</si>
  <si>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</si>
  <si>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</si>
  <si>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</si>
  <si>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</si>
  <si>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</si>
  <si>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</si>
  <si>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</si>
  <si>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</si>
  <si>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</si>
  <si>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</si>
  <si>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</si>
  <si>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</si>
  <si>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</si>
  <si>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</si>
  <si>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</si>
  <si>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</si>
  <si>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</si>
  <si>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</si>
  <si>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</si>
  <si>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</si>
  <si>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</si>
  <si>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</si>
  <si>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</si>
  <si>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</si>
  <si>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</si>
  <si>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</si>
  <si>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</si>
  <si>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</si>
  <si>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</si>
  <si>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</si>
  <si>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</si>
  <si>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</si>
  <si>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</si>
  <si>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</si>
  <si>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</si>
  <si>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</si>
  <si>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</si>
  <si>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</si>
  <si>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</si>
  <si>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</si>
  <si>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</si>
  <si>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</si>
  <si>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</si>
  <si>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</si>
  <si>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</si>
  <si>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</si>
  <si>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</si>
  <si>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</si>
  <si>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</si>
  <si>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</si>
  <si>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</si>
  <si>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</si>
  <si>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</si>
  <si>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</si>
  <si>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</si>
  <si>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</si>
  <si>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</si>
  <si>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</si>
  <si>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</si>
  <si>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</si>
  <si>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</si>
  <si>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</si>
  <si>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</si>
  <si>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</si>
  <si>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</si>
  <si>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</si>
  <si>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</si>
  <si>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</si>
  <si>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</si>
  <si>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</si>
  <si>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</si>
  <si>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</si>
  <si>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</si>
  <si>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</si>
  <si>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</si>
  <si>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</si>
  <si>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</si>
  <si>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</si>
  <si>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</si>
  <si>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</si>
  <si>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</si>
  <si>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</si>
  <si>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</si>
  <si>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</si>
  <si>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</si>
  <si>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</si>
  <si>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</si>
  <si>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</si>
  <si>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</si>
  <si>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</si>
  <si>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</si>
  <si>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</si>
  <si>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</si>
  <si>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</si>
  <si>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</si>
  <si>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</si>
  <si>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</si>
  <si>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</si>
  <si>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</si>
  <si>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</si>
  <si>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</si>
  <si>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</si>
  <si>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</si>
  <si>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</si>
  <si>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</si>
  <si>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</si>
  <si>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</si>
  <si>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</si>
  <si>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</si>
  <si>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</si>
  <si>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</si>
  <si>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</si>
  <si>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</si>
  <si>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</si>
  <si>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</si>
  <si>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</si>
  <si>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</si>
  <si>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</si>
  <si>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</si>
  <si>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</si>
  <si>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</si>
  <si>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</si>
  <si>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</si>
  <si>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</si>
  <si>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</si>
  <si>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</si>
  <si>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</si>
  <si>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</si>
  <si>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</si>
  <si>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</si>
  <si>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</si>
  <si>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</si>
  <si>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</si>
  <si>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</si>
  <si>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</si>
  <si>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</si>
  <si>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</si>
  <si>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</si>
  <si>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</si>
  <si>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</si>
  <si>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</si>
  <si>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</si>
  <si>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</si>
  <si>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</si>
  <si>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</si>
  <si>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</si>
  <si>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</si>
  <si>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</si>
  <si>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</si>
  <si>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</si>
  <si>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</si>
  <si>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</si>
  <si>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</si>
  <si>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</si>
  <si>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</si>
  <si>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</si>
  <si>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</si>
  <si>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</si>
  <si>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</si>
  <si>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</si>
  <si>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</si>
  <si>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</si>
  <si>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</si>
  <si>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</si>
  <si>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</si>
  <si>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</si>
  <si>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</si>
  <si>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</si>
  <si>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</si>
  <si>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</si>
  <si>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</si>
  <si>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</si>
  <si>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</si>
  <si>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</si>
  <si>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</si>
  <si>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</si>
  <si>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</si>
  <si>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</si>
  <si>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</si>
  <si>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</si>
  <si>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</si>
  <si>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</si>
  <si>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</si>
  <si>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</si>
  <si>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</si>
  <si>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</si>
  <si>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</si>
  <si>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</si>
  <si>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</si>
  <si>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</si>
  <si>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</si>
  <si>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</si>
  <si>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</si>
  <si>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</si>
  <si>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</si>
  <si>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</si>
  <si>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</si>
  <si>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</si>
  <si>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</si>
  <si>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</si>
  <si>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</si>
  <si>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</si>
  <si>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</si>
  <si>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</si>
  <si>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</si>
  <si>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</si>
  <si>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</si>
  <si>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</si>
  <si>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</si>
  <si>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</si>
  <si>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</si>
  <si>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</si>
  <si>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</si>
  <si>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</si>
  <si>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</si>
  <si>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</si>
  <si>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</si>
  <si>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</si>
  <si>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</si>
  <si>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</si>
  <si>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</si>
  <si>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</si>
  <si>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</si>
  <si>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</si>
  <si>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</si>
  <si>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</si>
  <si>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</si>
  <si>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</si>
  <si>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</si>
  <si>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</si>
  <si>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</si>
  <si>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</si>
  <si>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</si>
  <si>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</si>
  <si>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</si>
  <si>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</si>
  <si>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</si>
  <si>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</si>
  <si>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</si>
  <si>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</si>
  <si>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</si>
  <si>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</si>
  <si>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</si>
  <si>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</si>
  <si>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</si>
  <si>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</si>
  <si>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</si>
  <si>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</si>
  <si>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</si>
  <si>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</si>
  <si>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</si>
  <si>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</si>
  <si>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</si>
  <si>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</si>
  <si>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</si>
  <si>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</si>
  <si>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</si>
  <si>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</si>
  <si>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</si>
  <si>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</si>
  <si>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</si>
  <si>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</si>
  <si>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</si>
  <si>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</si>
  <si>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</si>
  <si>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</si>
  <si>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</si>
  <si>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</si>
  <si>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</si>
  <si>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</si>
  <si>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</si>
  <si>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</si>
  <si>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</si>
  <si>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</si>
  <si>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</si>
  <si>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</si>
  <si>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</si>
  <si>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</si>
  <si>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</si>
  <si>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</si>
  <si>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</si>
  <si>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</si>
  <si>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</si>
  <si>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</si>
  <si>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</si>
  <si>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</si>
  <si>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</si>
  <si>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</si>
  <si>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</si>
  <si>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</si>
  <si>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</si>
  <si>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</si>
  <si>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</si>
  <si>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</si>
  <si>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</si>
  <si>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</si>
  <si>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</si>
  <si>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</si>
  <si>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</si>
  <si>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</si>
  <si>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</si>
  <si>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</si>
  <si>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</si>
  <si>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</si>
  <si>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</si>
  <si>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</si>
  <si>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</si>
  <si>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</si>
  <si>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</si>
  <si>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</si>
  <si>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</si>
  <si>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</si>
  <si>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</si>
  <si>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</si>
  <si>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</si>
  <si>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</si>
  <si>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</si>
  <si>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</si>
  <si>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</si>
  <si>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</si>
  <si>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</si>
  <si>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</si>
  <si>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</si>
  <si>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</si>
  <si>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</si>
  <si>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</si>
  <si>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</si>
  <si>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</si>
  <si>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</si>
  <si>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</si>
  <si>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</si>
  <si>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</si>
  <si>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</si>
  <si>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</si>
  <si>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</si>
  <si>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</si>
  <si>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</si>
  <si>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</si>
  <si>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</si>
  <si>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</si>
  <si>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</si>
  <si>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</si>
  <si>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</si>
  <si>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</si>
  <si>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</si>
  <si>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</si>
  <si>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</si>
  <si>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</si>
  <si>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</si>
  <si>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</si>
  <si>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</si>
  <si>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</si>
  <si>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</si>
  <si>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</si>
  <si>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</si>
  <si>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</si>
  <si>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</si>
  <si>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</si>
  <si>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</si>
  <si>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</si>
  <si>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</si>
  <si>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</si>
  <si>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</si>
  <si>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</si>
  <si>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</si>
  <si>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</si>
  <si>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</si>
  <si>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</si>
  <si>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</si>
  <si>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</si>
  <si>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</si>
  <si>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</si>
  <si>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</si>
  <si>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</si>
  <si>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</si>
  <si>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</si>
  <si>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</si>
  <si>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</si>
  <si>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</si>
  <si>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</si>
  <si>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</si>
  <si>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</si>
  <si>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</si>
  <si>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</si>
  <si>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</si>
  <si>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</si>
  <si>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</si>
  <si>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</si>
  <si>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</si>
  <si>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</si>
  <si>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</si>
  <si>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</si>
  <si>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</si>
  <si>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</si>
  <si>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</si>
  <si>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</si>
  <si>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</si>
  <si>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</si>
  <si>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</si>
  <si>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</si>
  <si>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</si>
  <si>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</si>
  <si>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</si>
  <si>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</si>
  <si>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</si>
  <si>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</si>
  <si>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</si>
  <si>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</si>
  <si>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</si>
  <si>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</si>
  <si>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</si>
  <si>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</si>
  <si>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</si>
  <si>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</si>
  <si>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</si>
  <si>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</si>
  <si>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</si>
  <si>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</si>
  <si>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</si>
  <si>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</si>
  <si>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</si>
  <si>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</si>
  <si>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</si>
  <si>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</si>
  <si>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</si>
  <si>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</si>
  <si>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</si>
  <si>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</si>
  <si>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</si>
  <si>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</si>
  <si>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</si>
  <si>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</si>
  <si>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</si>
  <si>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</si>
  <si>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</si>
  <si>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</si>
  <si>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</si>
  <si>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</si>
  <si>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</si>
  <si>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</si>
  <si>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</si>
  <si>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</si>
  <si>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</si>
  <si>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</si>
  <si>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</si>
  <si>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</si>
  <si>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</si>
  <si>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</si>
  <si>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</si>
  <si>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</si>
  <si>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</si>
  <si>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</si>
  <si>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</si>
  <si>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</si>
  <si>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</si>
  <si>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</si>
  <si>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</si>
  <si>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</si>
  <si>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</si>
  <si>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</si>
  <si>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</si>
  <si>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</si>
  <si>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</si>
  <si>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</si>
  <si>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</si>
  <si>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</si>
  <si>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</si>
  <si>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</si>
  <si>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</si>
  <si>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</si>
  <si>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</si>
  <si>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</si>
  <si>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</si>
  <si>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</si>
  <si>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</si>
  <si>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</si>
  <si>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</si>
  <si>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</si>
  <si>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</si>
  <si>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</si>
  <si>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</si>
  <si>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</si>
  <si>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</si>
  <si>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</si>
  <si>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</si>
  <si>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</si>
  <si>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</si>
  <si>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</si>
  <si>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</si>
  <si>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</si>
  <si>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</si>
  <si>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</si>
  <si>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</si>
  <si>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</si>
  <si>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</si>
  <si>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</si>
  <si>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</si>
  <si>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</si>
  <si>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</si>
  <si>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</si>
  <si>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</si>
  <si>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</si>
  <si>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</si>
  <si>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</si>
  <si>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</si>
  <si>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</si>
  <si>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</si>
  <si>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</si>
  <si>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</si>
  <si>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</si>
  <si>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</si>
  <si>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</si>
  <si>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</si>
  <si>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</si>
  <si>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</si>
  <si>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</si>
  <si>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</si>
  <si>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</si>
  <si>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</si>
  <si>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</si>
  <si>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</si>
  <si>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</si>
  <si>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</si>
  <si>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</si>
  <si>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</si>
  <si>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</si>
  <si>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</si>
  <si>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</si>
  <si>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</si>
  <si>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</si>
  <si>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</si>
  <si>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</si>
  <si>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</si>
  <si>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</si>
  <si>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</si>
  <si>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</si>
  <si>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</si>
  <si>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</si>
  <si>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</si>
  <si>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</si>
  <si>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</si>
  <si>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</si>
  <si>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</si>
  <si>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</si>
  <si>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</si>
  <si>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</si>
  <si>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</si>
  <si>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</si>
  <si>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</si>
  <si>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</si>
  <si>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</si>
  <si>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</si>
  <si>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</si>
  <si>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</si>
  <si>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</si>
  <si>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</si>
  <si>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</si>
  <si>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</si>
  <si>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</si>
  <si>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</si>
  <si>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</si>
  <si>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</si>
  <si>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</si>
  <si>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</si>
  <si>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</si>
  <si>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</si>
  <si>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</si>
  <si>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</si>
  <si>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</si>
  <si>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</si>
  <si>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</si>
  <si>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</si>
  <si>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</si>
  <si>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</si>
  <si>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</si>
  <si>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</si>
  <si>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</si>
  <si>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</si>
  <si>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</si>
  <si>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</si>
  <si>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</si>
  <si>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</si>
  <si>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</si>
  <si>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</si>
  <si>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</si>
  <si>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</si>
  <si>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</si>
  <si>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</si>
  <si>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</si>
  <si>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</si>
  <si>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</si>
  <si>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</si>
  <si>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</si>
  <si>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</si>
  <si>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</si>
  <si>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</si>
  <si>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</si>
  <si>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</si>
  <si>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</si>
  <si>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</si>
  <si>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</si>
  <si>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</si>
  <si>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</si>
  <si>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</si>
  <si>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</si>
  <si>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</si>
  <si>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</si>
  <si>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</si>
  <si>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</si>
  <si>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</si>
  <si>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</si>
  <si>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</si>
  <si>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</si>
  <si>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</si>
  <si>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</si>
  <si>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</si>
  <si>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</si>
  <si>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</si>
  <si>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</si>
  <si>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</si>
  <si>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</si>
  <si>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</si>
  <si>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</si>
  <si>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</si>
  <si>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</si>
  <si>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</si>
  <si>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</si>
  <si>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</si>
  <si>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</si>
  <si>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</si>
  <si>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</si>
  <si>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</si>
  <si>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</si>
  <si>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</si>
  <si>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</si>
  <si>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</si>
  <si>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</si>
  <si>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</si>
  <si>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</si>
  <si>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</si>
  <si>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</si>
  <si>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</si>
  <si>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</si>
  <si>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</si>
  <si>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</si>
  <si>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</si>
  <si>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</si>
  <si>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</si>
  <si>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</si>
  <si>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</si>
  <si>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</si>
  <si>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</si>
  <si>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</si>
  <si>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</si>
  <si>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</si>
  <si>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</si>
  <si>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</si>
  <si>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</si>
  <si>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</si>
  <si>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</si>
  <si>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</si>
  <si>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</si>
  <si>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</si>
  <si>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</si>
  <si>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</si>
  <si>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</si>
  <si>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</si>
  <si>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</si>
  <si>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</si>
  <si>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</si>
  <si>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</si>
  <si>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</si>
  <si>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</si>
  <si>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</si>
  <si>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</si>
  <si>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</si>
  <si>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</si>
  <si>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</si>
  <si>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</si>
  <si>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</si>
  <si>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</si>
  <si>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</si>
  <si>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</si>
  <si>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</si>
  <si>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</si>
  <si>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</si>
  <si>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</si>
  <si>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</si>
  <si>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</si>
  <si>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</si>
  <si>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</si>
  <si>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</si>
  <si>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</si>
  <si>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</si>
  <si>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</si>
  <si>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</si>
  <si>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</si>
  <si>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</si>
  <si>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</si>
  <si>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</si>
  <si>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</si>
  <si>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</si>
  <si>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</si>
  <si>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</si>
  <si>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</si>
  <si>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</si>
  <si>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</si>
  <si>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</si>
  <si>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</si>
  <si>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</si>
  <si>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</si>
  <si>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</si>
  <si>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</si>
  <si>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</si>
  <si>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</si>
  <si>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</si>
  <si>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</si>
  <si>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</si>
  <si>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</si>
  <si>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</si>
  <si>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</si>
  <si>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</si>
  <si>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</si>
  <si>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</si>
  <si>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</si>
  <si>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</si>
  <si>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</si>
  <si>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</si>
  <si>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</si>
  <si>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</si>
  <si>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</si>
  <si>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</si>
  <si>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</si>
  <si>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</si>
  <si>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</si>
  <si>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</si>
  <si>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</si>
  <si>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</si>
  <si>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</si>
  <si>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</si>
  <si>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</si>
  <si>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</si>
  <si>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</si>
  <si>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</si>
  <si>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</si>
  <si>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</si>
  <si>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</si>
  <si>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</si>
  <si>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</si>
  <si>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</si>
  <si>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</si>
  <si>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</si>
  <si>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</si>
  <si>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</si>
  <si>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</si>
  <si>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</si>
  <si>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</si>
  <si>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</si>
  <si>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</si>
  <si>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</si>
  <si>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</si>
  <si>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</si>
  <si>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</si>
  <si>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</si>
  <si>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</si>
  <si>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</si>
  <si>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</si>
  <si>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</si>
  <si>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</si>
  <si>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</si>
  <si>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</si>
  <si>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</si>
  <si>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</si>
  <si>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</si>
  <si>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</si>
  <si>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</si>
  <si>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</si>
  <si>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</si>
  <si>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</si>
  <si>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</si>
  <si>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</si>
  <si>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</si>
  <si>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</si>
  <si>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</si>
  <si>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</si>
  <si>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</si>
  <si>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</si>
  <si>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</si>
  <si>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</si>
  <si>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</si>
  <si>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</si>
  <si>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</si>
  <si>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</si>
  <si>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</si>
  <si>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</si>
  <si>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</si>
  <si>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</si>
  <si>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</si>
  <si>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</si>
  <si>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</si>
  <si>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</si>
  <si>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</si>
  <si>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</si>
  <si>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</si>
  <si>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</si>
  <si>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</si>
  <si>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</si>
  <si>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</si>
  <si>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</si>
  <si>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</si>
  <si>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</si>
  <si>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</si>
  <si>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</si>
  <si>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</si>
  <si>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</si>
  <si>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</si>
  <si>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</si>
  <si>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</si>
  <si>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</si>
  <si>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</si>
  <si>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</si>
  <si>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</si>
  <si>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</si>
  <si>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</si>
  <si>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</si>
  <si>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</si>
  <si>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</si>
  <si>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</si>
  <si>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</si>
  <si>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</si>
  <si>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</si>
  <si>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</si>
  <si>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</si>
  <si>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</si>
  <si>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</si>
  <si>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</si>
  <si>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</si>
  <si>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</si>
  <si>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</si>
  <si>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</si>
  <si>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</si>
  <si>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</si>
  <si>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</si>
  <si>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</si>
  <si>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</si>
  <si>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</si>
  <si>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</si>
  <si>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</si>
  <si>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</si>
  <si>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</si>
  <si>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</si>
  <si>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</si>
  <si>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</si>
  <si>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</si>
  <si>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</si>
  <si>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</si>
  <si>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</si>
  <si>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</si>
  <si>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</si>
  <si>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</si>
  <si>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</si>
  <si>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</si>
  <si>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</si>
  <si>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</si>
  <si>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</si>
  <si>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</si>
  <si>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</si>
  <si>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</si>
  <si>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</si>
  <si>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</si>
  <si>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</si>
  <si>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</si>
  <si>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</si>
  <si>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</si>
  <si>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</si>
  <si>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</si>
  <si>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</si>
  <si>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</si>
  <si>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</si>
  <si>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</si>
  <si>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</si>
  <si>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</si>
  <si>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</si>
  <si>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</si>
  <si>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</si>
  <si>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</si>
  <si>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</si>
  <si>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</si>
  <si>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</si>
  <si>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</si>
  <si>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</si>
  <si>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</si>
  <si>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</si>
  <si>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</si>
  <si>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</si>
  <si>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</si>
  <si>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</si>
  <si>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</si>
  <si>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</si>
  <si>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</si>
  <si>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</si>
  <si>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</si>
  <si>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</si>
  <si>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</si>
  <si>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</si>
  <si>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</si>
  <si>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</si>
  <si>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</si>
  <si>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</si>
  <si>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</si>
  <si>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</si>
  <si>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</si>
  <si>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</si>
  <si>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</si>
  <si>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</si>
  <si>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</si>
  <si>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</si>
  <si>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</si>
  <si>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</si>
  <si>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</si>
  <si>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</si>
  <si>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</si>
  <si>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</si>
  <si>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</si>
  <si>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</si>
  <si>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</si>
  <si>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</si>
  <si>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</si>
  <si>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</si>
  <si>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</si>
  <si>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</si>
  <si>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</si>
  <si>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</si>
  <si>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</si>
  <si>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</si>
  <si>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</si>
  <si>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</si>
  <si>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</si>
  <si>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</si>
  <si>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</si>
  <si>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</si>
  <si>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</si>
  <si>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</si>
  <si>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</si>
  <si>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</si>
  <si>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</si>
  <si>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</si>
  <si>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</si>
  <si>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</si>
  <si>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</si>
  <si>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</si>
  <si>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</si>
  <si>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</si>
  <si>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</si>
  <si>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</si>
  <si>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</si>
  <si>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</si>
  <si>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</si>
  <si>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</si>
  <si>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</si>
  <si>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</si>
  <si>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</si>
  <si>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</si>
  <si>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</si>
  <si>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</si>
  <si>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</si>
  <si>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</si>
  <si>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</si>
  <si>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</si>
  <si>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</si>
  <si>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</si>
  <si>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</si>
  <si>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</si>
  <si>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</si>
  <si>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</si>
  <si>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</si>
  <si>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</si>
  <si>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</si>
  <si>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</si>
  <si>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</si>
  <si>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</si>
  <si>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</si>
  <si>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</si>
  <si>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</si>
  <si>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</si>
  <si>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</si>
  <si>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</si>
  <si>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</si>
  <si>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</si>
  <si>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</si>
  <si>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</si>
  <si>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</si>
  <si>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</si>
  <si>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</si>
  <si>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</si>
  <si>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</si>
  <si>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</si>
  <si>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</si>
  <si>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</si>
  <si>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</si>
  <si>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</si>
  <si>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</si>
  <si>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</si>
  <si>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</si>
  <si>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</si>
  <si>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</si>
  <si>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</si>
  <si>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</si>
  <si>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</si>
  <si>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</si>
  <si>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</si>
  <si>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</si>
  <si>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</si>
  <si>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</si>
  <si>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</si>
  <si>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</si>
  <si>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</si>
  <si>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</si>
  <si>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</si>
  <si>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</si>
  <si>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</si>
  <si>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</si>
  <si>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</si>
  <si>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</si>
  <si>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</si>
  <si>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</si>
  <si>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</si>
  <si>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</si>
  <si>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</si>
  <si>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</si>
  <si>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</si>
  <si>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</si>
  <si>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</si>
  <si>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</si>
  <si>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</si>
  <si>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</si>
  <si>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</si>
  <si>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</si>
  <si>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</si>
  <si>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</si>
  <si>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</si>
  <si>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</si>
  <si>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</si>
  <si>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</si>
  <si>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</si>
  <si>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</si>
  <si>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</si>
  <si>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</si>
  <si>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</si>
  <si>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</si>
  <si>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</si>
  <si>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</si>
  <si>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</si>
  <si>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</si>
  <si>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</si>
  <si>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</si>
  <si>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</si>
  <si>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</si>
  <si>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</si>
  <si>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</si>
  <si>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</si>
  <si>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</si>
  <si>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</si>
  <si>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</si>
  <si>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</si>
  <si>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</si>
  <si>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</si>
  <si>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</si>
  <si>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</si>
  <si>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</si>
  <si>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</si>
  <si>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</si>
  <si>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</si>
  <si>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</si>
  <si>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</si>
  <si>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</si>
  <si>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</si>
  <si>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</si>
  <si>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</si>
  <si>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</si>
  <si>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</si>
  <si>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</si>
  <si>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</si>
  <si>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</si>
  <si>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</si>
  <si>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</si>
  <si>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</si>
  <si>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</si>
  <si>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</si>
  <si>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</si>
  <si>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</si>
  <si>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</si>
  <si>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</si>
  <si>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</si>
  <si>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</si>
  <si>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</si>
  <si>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</si>
  <si>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</si>
  <si>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</si>
  <si>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</si>
  <si>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</si>
  <si>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</si>
  <si>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</si>
  <si>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</si>
  <si>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</si>
  <si>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</si>
  <si>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</si>
  <si>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</si>
  <si>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</si>
  <si>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</si>
  <si>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</si>
  <si>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</si>
  <si>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</si>
  <si>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</si>
  <si>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</si>
  <si>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</si>
  <si>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</si>
  <si>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</si>
  <si>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</si>
  <si>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</si>
  <si>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</si>
  <si>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</si>
  <si>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</si>
  <si>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</si>
  <si>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</si>
  <si>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</si>
  <si>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</si>
  <si>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</si>
  <si>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</si>
  <si>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</si>
  <si>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</si>
  <si>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</si>
  <si>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</si>
  <si>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</si>
  <si>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</si>
  <si>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</si>
  <si>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</si>
  <si>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</si>
  <si>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</si>
  <si>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</si>
  <si>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</si>
  <si>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</si>
  <si>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</si>
  <si>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</si>
  <si>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</si>
  <si>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</si>
  <si>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</si>
  <si>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</si>
  <si>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</si>
  <si>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</si>
  <si>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</si>
  <si>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</si>
  <si>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</si>
  <si>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</si>
  <si>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</si>
  <si>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</si>
  <si>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</si>
  <si>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</si>
  <si>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</si>
  <si>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</si>
  <si>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</si>
  <si>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</si>
  <si>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</si>
  <si>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</si>
  <si>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</si>
  <si>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</si>
  <si>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</si>
  <si>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</si>
  <si>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</si>
  <si>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</si>
  <si>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</si>
  <si>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</si>
  <si>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</si>
  <si>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</si>
  <si>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</si>
  <si>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</si>
  <si>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</si>
  <si>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</si>
  <si>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</si>
  <si>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</si>
  <si>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</si>
  <si>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</si>
  <si>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</si>
  <si>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</si>
  <si>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</si>
  <si>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</si>
  <si>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</si>
  <si>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</si>
  <si>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</si>
  <si>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</si>
  <si>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</si>
  <si>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</si>
  <si>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</si>
  <si>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</si>
  <si>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</si>
  <si>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</si>
  <si>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</si>
  <si>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</si>
  <si>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</si>
  <si>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</si>
  <si>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</si>
  <si>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</si>
  <si>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</si>
  <si>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</si>
  <si>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</si>
  <si>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</si>
  <si>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</si>
  <si>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</si>
  <si>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</si>
  <si>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</si>
  <si>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</si>
  <si>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</si>
  <si>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</si>
  <si>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</si>
  <si>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</si>
  <si>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</si>
  <si>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</si>
  <si>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</si>
  <si>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</si>
  <si>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</si>
  <si>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</si>
  <si>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</si>
  <si>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</si>
  <si>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</si>
  <si>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</si>
  <si>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</si>
  <si>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</si>
  <si>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</si>
  <si>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</si>
  <si>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</si>
  <si>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</si>
  <si>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</si>
  <si>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</si>
  <si>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</si>
  <si>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</si>
  <si>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</si>
  <si>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</si>
  <si>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</si>
  <si>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</si>
  <si>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</si>
  <si>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</si>
  <si>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</si>
  <si>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</si>
  <si>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</si>
  <si>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</si>
  <si>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</si>
  <si>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</si>
  <si>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</si>
  <si>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</si>
  <si>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</si>
  <si>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</si>
  <si>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</si>
  <si>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</si>
  <si>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</si>
  <si>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</si>
  <si>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</si>
  <si>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</si>
  <si>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</si>
  <si>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</si>
  <si>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</si>
  <si>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</si>
  <si>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</si>
  <si>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</si>
  <si>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</si>
  <si>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</si>
  <si>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</si>
  <si>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</si>
  <si>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</si>
  <si>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</si>
  <si>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</si>
  <si>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</si>
  <si>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</si>
  <si>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</si>
  <si>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</si>
  <si>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</si>
  <si>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</si>
  <si>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</si>
  <si>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</si>
  <si>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</si>
  <si>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</si>
  <si>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</si>
  <si>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</si>
  <si>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</si>
  <si>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</si>
  <si>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</si>
  <si>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</si>
  <si>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</si>
  <si>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</si>
  <si>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</si>
  <si>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</si>
  <si>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</si>
  <si>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</si>
  <si>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</si>
  <si>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</si>
  <si>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</si>
  <si>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</si>
  <si>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</si>
  <si>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</si>
  <si>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</si>
  <si>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</si>
  <si>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</si>
  <si>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</si>
  <si>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</si>
  <si>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</si>
  <si>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</si>
  <si>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</si>
  <si>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</si>
  <si>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</si>
  <si>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</si>
  <si>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</si>
  <si>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</si>
  <si>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</si>
  <si>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</si>
  <si>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</si>
  <si>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</si>
  <si>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</si>
  <si>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</si>
  <si>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</si>
  <si>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</si>
  <si>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</si>
  <si>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</si>
  <si>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</si>
  <si>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</si>
  <si>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</si>
  <si>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</si>
  <si>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</si>
  <si>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</si>
  <si>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</si>
  <si>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</si>
  <si>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</si>
  <si>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</si>
  <si>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</si>
  <si>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</si>
  <si>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</si>
  <si>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</si>
  <si>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</si>
  <si>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</si>
  <si>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</si>
  <si>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</si>
  <si>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</si>
  <si>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</si>
  <si>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</si>
  <si>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</si>
  <si>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</si>
  <si>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</si>
  <si>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</si>
  <si>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</si>
  <si>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</si>
  <si>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</si>
  <si>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</si>
  <si>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</si>
  <si>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</si>
  <si>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</si>
  <si>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</si>
  <si>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</si>
  <si>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</si>
  <si>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</si>
  <si>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</si>
  <si>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</si>
  <si>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</si>
  <si>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</si>
  <si>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</si>
  <si>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</si>
  <si>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</si>
  <si>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</si>
  <si>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</si>
  <si>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</si>
  <si>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</si>
  <si>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</si>
  <si>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</si>
  <si>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</si>
  <si>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</si>
  <si>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</si>
  <si>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</si>
  <si>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</si>
  <si>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</si>
  <si>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</si>
  <si>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</si>
  <si>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</si>
  <si>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</si>
  <si>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</si>
  <si>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</si>
  <si>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</si>
  <si>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</si>
  <si>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</si>
  <si>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</si>
  <si>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</si>
  <si>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</si>
  <si>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</si>
  <si>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</si>
  <si>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</si>
  <si>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</si>
  <si>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</si>
  <si>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</si>
  <si>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</si>
  <si>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</si>
  <si>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</si>
  <si>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</si>
  <si>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</si>
  <si>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</si>
  <si>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</si>
  <si>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</si>
  <si>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</si>
  <si>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</si>
  <si>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</si>
  <si>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</si>
  <si>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</si>
  <si>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</si>
  <si>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</si>
  <si>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</si>
  <si>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</si>
  <si>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</si>
  <si>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</si>
  <si>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</si>
  <si>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</si>
  <si>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</si>
  <si>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</si>
  <si>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</si>
  <si>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</si>
  <si>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</si>
  <si>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</si>
  <si>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</si>
  <si>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</si>
  <si>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</si>
  <si>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</si>
  <si>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</si>
  <si>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</si>
  <si>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</si>
  <si>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</si>
  <si>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</si>
  <si>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</si>
  <si>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</si>
  <si>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</si>
  <si>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</si>
  <si>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</si>
  <si>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</si>
  <si>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</si>
  <si>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</si>
  <si>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</si>
  <si>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</si>
  <si>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</si>
  <si>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</si>
  <si>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</si>
  <si>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</si>
  <si>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</si>
  <si>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</si>
  <si>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</si>
  <si>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</si>
  <si>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</si>
  <si>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</si>
  <si>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</si>
  <si>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</si>
  <si>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</si>
  <si>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</si>
  <si>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</si>
  <si>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</si>
  <si>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</si>
  <si>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</si>
  <si>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</si>
  <si>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</si>
  <si>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</si>
  <si>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</si>
  <si>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</si>
  <si>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</si>
  <si>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</si>
  <si>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</si>
  <si>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</si>
  <si>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</si>
  <si>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</si>
  <si>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</si>
  <si>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</si>
  <si>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</si>
  <si>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</si>
  <si>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</si>
  <si>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</si>
  <si>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</si>
  <si>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</si>
  <si>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</si>
  <si>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</si>
  <si>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</si>
  <si>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</si>
  <si>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</si>
  <si>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</si>
  <si>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</si>
  <si>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</si>
  <si>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</si>
  <si>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</si>
  <si>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</si>
  <si>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</si>
  <si>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</si>
  <si>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</si>
  <si>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</si>
  <si>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</si>
  <si>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</si>
  <si>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</si>
  <si>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</si>
  <si>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</si>
  <si>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</si>
  <si>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</si>
  <si>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</si>
  <si>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</si>
  <si>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</si>
  <si>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</si>
  <si>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</si>
  <si>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</si>
  <si>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</si>
  <si>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</si>
  <si>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</si>
  <si>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</si>
  <si>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</si>
  <si>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</si>
  <si>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</si>
  <si>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</si>
  <si>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</si>
  <si>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</si>
  <si>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</si>
  <si>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</si>
  <si>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</si>
  <si>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</si>
  <si>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</si>
  <si>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</si>
  <si>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</si>
  <si>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</si>
  <si>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</si>
  <si>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</si>
  <si>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</si>
  <si>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</si>
  <si>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</si>
  <si>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</si>
  <si>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</si>
  <si>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</si>
  <si>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</si>
  <si>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</si>
  <si>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</si>
  <si>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</si>
  <si>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</si>
  <si>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</si>
  <si>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</si>
  <si>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</si>
  <si>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</si>
  <si>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</si>
  <si>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</si>
  <si>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</si>
  <si>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</si>
  <si>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</si>
  <si>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</si>
  <si>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</si>
  <si>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</si>
  <si>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</si>
  <si>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</si>
  <si>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</si>
  <si>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</si>
  <si>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</si>
  <si>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</si>
  <si>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</si>
  <si>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</si>
  <si>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</si>
  <si>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</si>
  <si>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</si>
  <si>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</si>
  <si>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</si>
  <si>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</si>
  <si>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</si>
  <si>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</si>
  <si>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</si>
  <si>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</si>
  <si>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</si>
  <si>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</si>
  <si>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</si>
  <si>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</si>
  <si>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</si>
  <si>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</si>
  <si>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</si>
  <si>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</si>
  <si>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</si>
  <si>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</si>
  <si>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</si>
  <si>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</si>
  <si>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</si>
  <si>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</si>
  <si>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</si>
  <si>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</si>
  <si>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</si>
  <si>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</si>
  <si>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</si>
  <si>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</si>
  <si>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</si>
  <si>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</si>
  <si>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</si>
  <si>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</si>
  <si>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</si>
  <si>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</si>
  <si>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</si>
  <si>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</si>
  <si>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</si>
  <si>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</si>
  <si>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</si>
  <si>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</si>
  <si>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</si>
  <si>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</si>
  <si>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</si>
  <si>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</si>
  <si>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</si>
  <si>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</si>
  <si>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</si>
  <si>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</si>
  <si>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</si>
  <si>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</si>
  <si>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</si>
  <si>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</si>
  <si>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</si>
  <si>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</si>
  <si>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</si>
  <si>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</si>
  <si>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</si>
  <si>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</si>
  <si>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</si>
  <si>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</si>
  <si>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</si>
  <si>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</si>
  <si>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</si>
  <si>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</si>
  <si>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</si>
  <si>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</si>
  <si>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</si>
  <si>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</si>
  <si>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</si>
  <si>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</si>
  <si>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</si>
  <si>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</si>
  <si>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</si>
  <si>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</si>
  <si>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</si>
  <si>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</si>
  <si>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</si>
  <si>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</si>
  <si>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</si>
  <si>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</si>
  <si>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</si>
  <si>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</si>
  <si>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</si>
  <si>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</si>
  <si>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</si>
  <si>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</si>
  <si>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</si>
  <si>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</si>
  <si>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</si>
  <si>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</si>
  <si>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</si>
  <si>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</si>
  <si>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</si>
  <si>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</si>
  <si>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</si>
  <si>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</si>
  <si>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</si>
  <si>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</si>
  <si>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</si>
  <si>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</si>
  <si>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</si>
  <si>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</si>
  <si>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</si>
  <si>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</si>
  <si>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</si>
  <si>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</si>
  <si>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</si>
  <si>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</si>
  <si>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</si>
  <si>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</si>
  <si>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</si>
  <si>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</si>
  <si>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</si>
  <si>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</si>
  <si>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</si>
  <si>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</si>
  <si>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</si>
  <si>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</si>
  <si>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</si>
  <si>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</si>
  <si>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</si>
  <si>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</si>
  <si>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</si>
  <si>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</si>
  <si>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</si>
  <si>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</si>
  <si>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</si>
  <si>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</si>
  <si>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</si>
  <si>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</si>
  <si>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</si>
  <si>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</si>
  <si>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</si>
  <si>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</si>
  <si>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</si>
  <si>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</si>
  <si>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</si>
  <si>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</si>
  <si>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</si>
  <si>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</si>
  <si>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</si>
  <si>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</si>
  <si>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</si>
  <si>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</si>
  <si>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</si>
  <si>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</si>
  <si>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</si>
  <si>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</si>
  <si>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</si>
  <si>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</si>
  <si>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</si>
  <si>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</si>
  <si>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</si>
  <si>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</si>
  <si>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</si>
  <si>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</si>
  <si>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</si>
  <si>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</si>
  <si>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</si>
  <si>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</si>
  <si>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</si>
  <si>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</si>
  <si>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</si>
  <si>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</si>
  <si>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</si>
  <si>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</si>
  <si>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</si>
  <si>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</si>
  <si>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</si>
  <si>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</si>
  <si>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</si>
  <si>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</si>
  <si>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</si>
  <si>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</si>
  <si>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</si>
  <si>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</si>
  <si>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</si>
  <si>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</si>
  <si>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</si>
  <si>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</si>
  <si>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</si>
  <si>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</si>
  <si>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</si>
  <si>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</si>
  <si>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</si>
  <si>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</si>
  <si>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</si>
  <si>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</si>
  <si>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</si>
  <si>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</si>
  <si>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</si>
  <si>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</si>
  <si>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</si>
  <si>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</si>
  <si>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</si>
  <si>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</si>
  <si>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</si>
  <si>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</si>
  <si>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</si>
  <si>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</si>
  <si>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</si>
  <si>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</si>
  <si>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</si>
  <si>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</si>
  <si>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</si>
  <si>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</si>
  <si>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</si>
  <si>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</si>
  <si>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</si>
  <si>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</si>
  <si>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</si>
  <si>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</si>
  <si>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</si>
  <si>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</si>
  <si>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</si>
  <si>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</si>
  <si>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</si>
  <si>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</si>
  <si>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</si>
  <si>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</si>
  <si>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</si>
  <si>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</si>
  <si>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</si>
  <si>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</si>
  <si>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</si>
  <si>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</si>
  <si>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</si>
  <si>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</si>
  <si>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</si>
  <si>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</si>
  <si>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</si>
  <si>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</si>
  <si>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</si>
  <si>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</si>
  <si>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</si>
  <si>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</si>
  <si>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</si>
  <si>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</si>
  <si>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</si>
  <si>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</si>
  <si>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</si>
  <si>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</si>
  <si>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</si>
  <si>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</si>
  <si>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</si>
  <si>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</si>
  <si>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</si>
  <si>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</si>
  <si>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</si>
  <si>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</si>
  <si>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</si>
  <si>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</si>
  <si>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</si>
  <si>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</si>
  <si>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</si>
  <si>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</si>
  <si>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</si>
  <si>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</si>
  <si>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</si>
  <si>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</si>
  <si>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</si>
  <si>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</si>
  <si>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</si>
  <si>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</si>
  <si>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</si>
  <si>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</si>
  <si>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</si>
  <si>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</si>
  <si>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</si>
  <si>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</si>
  <si>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</si>
  <si>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</si>
  <si>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</si>
  <si>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</si>
  <si>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</si>
  <si>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</si>
  <si>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</si>
  <si>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</si>
  <si>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</si>
  <si>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</si>
  <si>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</si>
  <si>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</si>
  <si>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</si>
  <si>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</si>
  <si>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</si>
  <si>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</si>
  <si>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</si>
  <si>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</si>
  <si>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</si>
  <si>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</si>
  <si>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</si>
  <si>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</si>
  <si>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</si>
  <si>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</si>
  <si>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</si>
  <si>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</si>
  <si>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</si>
  <si>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</si>
  <si>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</si>
  <si>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</si>
  <si>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</si>
  <si>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</si>
  <si>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</si>
  <si>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</si>
  <si>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</si>
  <si>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</si>
  <si>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</si>
  <si>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</si>
  <si>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</si>
  <si>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</si>
  <si>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</si>
  <si>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</si>
  <si>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</si>
  <si>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</si>
  <si>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</si>
  <si>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</si>
  <si>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</si>
  <si>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</si>
  <si>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</si>
  <si>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</si>
  <si>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</si>
  <si>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</si>
  <si>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</si>
  <si>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</si>
  <si>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</si>
  <si>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</si>
  <si>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</si>
  <si>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</si>
  <si>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</si>
  <si>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</si>
  <si>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</si>
  <si>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</si>
  <si>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</si>
  <si>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</si>
  <si>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</si>
  <si>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</si>
  <si>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</si>
  <si>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</si>
  <si>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</si>
  <si>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</si>
  <si>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</si>
  <si>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</si>
  <si>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</si>
  <si>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</si>
  <si>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</si>
  <si>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</si>
  <si>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</si>
  <si>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</si>
  <si>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</si>
  <si>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</si>
  <si>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</si>
  <si>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</si>
  <si>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</si>
  <si>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</si>
  <si>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</si>
  <si>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</si>
  <si>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</si>
  <si>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</si>
  <si>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</si>
  <si>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</si>
  <si>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</si>
  <si>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</si>
  <si>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</si>
  <si>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</si>
  <si>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</si>
  <si>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</si>
  <si>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</si>
  <si>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</si>
  <si>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</si>
  <si>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</si>
  <si>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</si>
  <si>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</si>
  <si>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</si>
  <si>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</si>
  <si>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</si>
  <si>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</si>
  <si>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</si>
  <si>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</si>
  <si>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</si>
  <si>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</si>
  <si>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</si>
  <si>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</si>
  <si>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</si>
  <si>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</si>
  <si>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</si>
  <si>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</si>
  <si>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</si>
  <si>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</si>
  <si>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</si>
  <si>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</si>
  <si>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</si>
  <si>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</si>
  <si>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</si>
  <si>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</si>
  <si>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</si>
  <si>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</si>
  <si>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</si>
  <si>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</si>
  <si>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</si>
  <si>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</si>
  <si>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</si>
  <si>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</si>
  <si>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</si>
  <si>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</si>
  <si>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</si>
  <si>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</si>
  <si>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</si>
  <si>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</si>
  <si>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</si>
  <si>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</si>
  <si>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</si>
  <si>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</si>
  <si>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</si>
  <si>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</si>
  <si>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</si>
  <si>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</si>
  <si>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</si>
  <si>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</si>
  <si>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</si>
  <si>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</si>
  <si>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</si>
  <si>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</si>
  <si>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MARINA DRŽIĆA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</si>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</sst>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650154.44999999995</v>
      </c>
      <c r="D2" s="7">
        <f>'PR-RAS'!E6</f>
        <v>794128.1399999999</v>
      </c>
      <c r="E2" s="7">
        <v>0</v>
      </c>
      <c r="F2" s="7">
        <v>0</v>
      </c>
      <c r="G2" s="8">
        <f t="shared" ref="G2:G274" si="0">(B2/1000)*(C2*1+D2*2)</f>
        <v>2238.4107299999996</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533142.56999999995</v>
      </c>
      <c r="D45" s="2">
        <f>'PR-RAS'!E49</f>
        <v>543775.47</v>
      </c>
      <c r="E45" s="2">
        <v>0</v>
      </c>
      <c r="F45" s="2">
        <v>0</v>
      </c>
      <c r="G45" s="3">
        <f t="shared" si="0"/>
        <v>71310.514439999984</v>
      </c>
      <c r="H45" s="3">
        <f t="shared" si="1"/>
        <v>0.90000000002328306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533142.56999999995</v>
      </c>
      <c r="D64" s="2">
        <f>'PR-RAS'!E68</f>
        <v>543775.47</v>
      </c>
      <c r="E64" s="2">
        <v>0</v>
      </c>
      <c r="F64" s="2">
        <v>0</v>
      </c>
      <c r="G64" s="3">
        <f t="shared" si="0"/>
        <v>102103.69112999999</v>
      </c>
      <c r="H64" s="3">
        <f t="shared" si="1"/>
        <v>0.90000000002328306</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533142.56999999995</v>
      </c>
      <c r="D65" s="2">
        <f>'PR-RAS'!E69</f>
        <v>543775.47</v>
      </c>
      <c r="E65" s="2">
        <v>0</v>
      </c>
      <c r="F65" s="2">
        <v>0</v>
      </c>
      <c r="G65" s="3">
        <f t="shared" si="0"/>
        <v>103724.38463999999</v>
      </c>
      <c r="H65" s="3">
        <f t="shared" si="1"/>
        <v>0.90000000002328306</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12700.66</v>
      </c>
      <c r="D102" s="2">
        <f>'PR-RAS'!E106</f>
        <v>29916.59</v>
      </c>
      <c r="E102" s="2">
        <v>0</v>
      </c>
      <c r="F102" s="2">
        <v>0</v>
      </c>
      <c r="G102" s="3">
        <f t="shared" si="0"/>
        <v>7325.9178400000001</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12700.66</v>
      </c>
      <c r="D108" s="2">
        <f>'PR-RAS'!E112</f>
        <v>29916.59</v>
      </c>
      <c r="E108" s="2">
        <v>0</v>
      </c>
      <c r="F108" s="2">
        <v>0</v>
      </c>
      <c r="G108" s="3">
        <f t="shared" si="0"/>
        <v>7761.1208799999995</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12700.66</v>
      </c>
      <c r="D113" s="2">
        <f>'PR-RAS'!E117</f>
        <v>29916.59</v>
      </c>
      <c r="E113" s="2">
        <v>0</v>
      </c>
      <c r="F113" s="2">
        <v>0</v>
      </c>
      <c r="G113" s="3">
        <f t="shared" si="0"/>
        <v>8123.7900799999998</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4197.5</v>
      </c>
      <c r="D121" s="2">
        <f>'PR-RAS'!E125</f>
        <v>4672.5</v>
      </c>
      <c r="E121" s="2">
        <v>0</v>
      </c>
      <c r="F121" s="2">
        <v>0</v>
      </c>
      <c r="G121" s="3">
        <f t="shared" si="0"/>
        <v>1625.1</v>
      </c>
      <c r="H121" s="3">
        <f t="shared" si="1"/>
        <v>1</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4197.5</v>
      </c>
      <c r="D122" s="2">
        <f>'PR-RAS'!E126</f>
        <v>4672.5</v>
      </c>
      <c r="E122" s="2">
        <v>0</v>
      </c>
      <c r="F122" s="2">
        <v>0</v>
      </c>
      <c r="G122" s="3">
        <f t="shared" si="0"/>
        <v>1638.6424999999999</v>
      </c>
      <c r="H122" s="3">
        <f t="shared" si="1"/>
        <v>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4197.5</v>
      </c>
      <c r="D124" s="2">
        <f>'PR-RAS'!E128</f>
        <v>4672.5</v>
      </c>
      <c r="E124" s="2">
        <v>0</v>
      </c>
      <c r="F124" s="2">
        <v>0</v>
      </c>
      <c r="G124" s="3">
        <f t="shared" si="0"/>
        <v>1665.7275</v>
      </c>
      <c r="H124" s="3">
        <f t="shared" si="1"/>
        <v>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100113.71</v>
      </c>
      <c r="D130" s="2">
        <f>'PR-RAS'!E134</f>
        <v>215763.56999999998</v>
      </c>
      <c r="E130" s="2">
        <v>0</v>
      </c>
      <c r="F130" s="2">
        <v>0</v>
      </c>
      <c r="G130" s="3">
        <f t="shared" si="0"/>
        <v>68581.669649999996</v>
      </c>
      <c r="H130" s="3">
        <f t="shared" si="1"/>
        <v>0.72000000001571607</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100113.71</v>
      </c>
      <c r="D131" s="2">
        <f>'PR-RAS'!E135</f>
        <v>215763.56999999998</v>
      </c>
      <c r="E131" s="2">
        <v>0</v>
      </c>
      <c r="F131" s="2">
        <v>0</v>
      </c>
      <c r="G131" s="3">
        <f t="shared" si="0"/>
        <v>69113.310499999992</v>
      </c>
      <c r="H131" s="3">
        <f t="shared" si="1"/>
        <v>0.72000000001571607</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100113.71</v>
      </c>
      <c r="D132" s="2">
        <f>'PR-RAS'!E136</f>
        <v>209088.77</v>
      </c>
      <c r="E132" s="2">
        <v>0</v>
      </c>
      <c r="F132" s="2">
        <v>0</v>
      </c>
      <c r="G132" s="3">
        <f t="shared" si="0"/>
        <v>67896.153749999998</v>
      </c>
      <c r="H132" s="3">
        <f t="shared" si="1"/>
        <v>0.52000000000407454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6674.8</v>
      </c>
      <c r="E133" s="2">
        <v>0</v>
      </c>
      <c r="F133" s="2">
        <v>0</v>
      </c>
      <c r="G133" s="3">
        <f t="shared" si="0"/>
        <v>1762.1472000000001</v>
      </c>
      <c r="H133" s="3">
        <f t="shared" si="1"/>
        <v>0.1999999999998181</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871513.02999999991</v>
      </c>
      <c r="D148" s="2">
        <f>'PR-RAS'!E152</f>
        <v>760603.16000000015</v>
      </c>
      <c r="E148" s="2">
        <v>0</v>
      </c>
      <c r="F148" s="2">
        <v>0</v>
      </c>
      <c r="G148" s="3">
        <f t="shared" si="0"/>
        <v>351729.74445</v>
      </c>
      <c r="H148" s="3">
        <f t="shared" si="1"/>
        <v>0.19000000006053597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760143.58</v>
      </c>
      <c r="D149" s="2">
        <f>'PR-RAS'!E153</f>
        <v>644182.87000000011</v>
      </c>
      <c r="E149" s="2">
        <v>0</v>
      </c>
      <c r="F149" s="2">
        <v>0</v>
      </c>
      <c r="G149" s="3">
        <f t="shared" si="0"/>
        <v>303179.37936000002</v>
      </c>
      <c r="H149" s="3">
        <f t="shared" si="1"/>
        <v>0.54999999993015081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656600.52</v>
      </c>
      <c r="D150" s="2">
        <f>'PR-RAS'!E154</f>
        <v>550787.70000000007</v>
      </c>
      <c r="E150" s="2">
        <v>0</v>
      </c>
      <c r="F150" s="2">
        <v>0</v>
      </c>
      <c r="G150" s="3">
        <f t="shared" si="0"/>
        <v>261968.21208000003</v>
      </c>
      <c r="H150" s="3">
        <f t="shared" si="1"/>
        <v>0.77999999991152436</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639127.47</v>
      </c>
      <c r="D151" s="2">
        <f>'PR-RAS'!E155</f>
        <v>539046.81000000006</v>
      </c>
      <c r="E151" s="2">
        <v>0</v>
      </c>
      <c r="F151" s="2">
        <v>0</v>
      </c>
      <c r="G151" s="3">
        <f t="shared" si="0"/>
        <v>257583.1635</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6822.15</v>
      </c>
      <c r="D153" s="2">
        <f>'PR-RAS'!E157</f>
        <v>2594.1799999999998</v>
      </c>
      <c r="E153" s="2">
        <v>0</v>
      </c>
      <c r="F153" s="2">
        <v>0</v>
      </c>
      <c r="G153" s="3">
        <f t="shared" si="0"/>
        <v>1825.5975199999998</v>
      </c>
      <c r="H153" s="3">
        <f t="shared" si="1"/>
        <v>0.32999999999947249</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10650.9</v>
      </c>
      <c r="D154" s="2">
        <f>'PR-RAS'!E158</f>
        <v>9146.7099999999991</v>
      </c>
      <c r="E154" s="2">
        <v>0</v>
      </c>
      <c r="F154" s="2">
        <v>0</v>
      </c>
      <c r="G154" s="3">
        <f t="shared" si="0"/>
        <v>4428.4809599999999</v>
      </c>
      <c r="H154" s="3">
        <f t="shared" si="1"/>
        <v>0.39000000000123691</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2660.85</v>
      </c>
      <c r="D155" s="2">
        <f>'PR-RAS'!E159</f>
        <v>7583.1</v>
      </c>
      <c r="E155" s="2">
        <v>0</v>
      </c>
      <c r="F155" s="2">
        <v>0</v>
      </c>
      <c r="G155" s="3">
        <f t="shared" si="0"/>
        <v>2745.3656999999998</v>
      </c>
      <c r="H155" s="3">
        <f t="shared" si="1"/>
        <v>0.25000000000045475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100882.21</v>
      </c>
      <c r="D156" s="2">
        <f>'PR-RAS'!E160</f>
        <v>85812.07</v>
      </c>
      <c r="E156" s="2">
        <v>0</v>
      </c>
      <c r="F156" s="2">
        <v>0</v>
      </c>
      <c r="G156" s="3">
        <f t="shared" si="0"/>
        <v>42238.484250000009</v>
      </c>
      <c r="H156" s="3">
        <f t="shared" si="1"/>
        <v>0.28000000001338776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100882.21</v>
      </c>
      <c r="D158" s="2">
        <f>'PR-RAS'!E162</f>
        <v>85812.07</v>
      </c>
      <c r="E158" s="2">
        <v>0</v>
      </c>
      <c r="F158" s="2">
        <v>0</v>
      </c>
      <c r="G158" s="3">
        <f t="shared" si="0"/>
        <v>42783.496950000008</v>
      </c>
      <c r="H158" s="3">
        <f t="shared" si="1"/>
        <v>0.28000000001338776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106617.99</v>
      </c>
      <c r="D160" s="2">
        <f>'PR-RAS'!E164</f>
        <v>111613.67</v>
      </c>
      <c r="E160" s="2">
        <v>0</v>
      </c>
      <c r="F160" s="2">
        <v>0</v>
      </c>
      <c r="G160" s="3">
        <f t="shared" si="0"/>
        <v>52445.407470000006</v>
      </c>
      <c r="H160" s="3">
        <f t="shared" si="1"/>
        <v>0.33999999999650754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17006.350000000002</v>
      </c>
      <c r="D161" s="2">
        <f>'PR-RAS'!E165</f>
        <v>13980.58</v>
      </c>
      <c r="E161" s="2">
        <v>0</v>
      </c>
      <c r="F161" s="2">
        <v>0</v>
      </c>
      <c r="G161" s="3">
        <f t="shared" si="0"/>
        <v>7194.8016000000007</v>
      </c>
      <c r="H161" s="3">
        <f t="shared" si="1"/>
        <v>0.77000000000225555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1995.06</v>
      </c>
      <c r="D162" s="2">
        <f>'PR-RAS'!E166</f>
        <v>758.72</v>
      </c>
      <c r="E162" s="2">
        <v>0</v>
      </c>
      <c r="F162" s="2">
        <v>0</v>
      </c>
      <c r="G162" s="3">
        <f t="shared" si="0"/>
        <v>565.51250000000005</v>
      </c>
      <c r="H162" s="3">
        <f t="shared" si="1"/>
        <v>0.33999999999991815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14661.29</v>
      </c>
      <c r="D163" s="2">
        <f>'PR-RAS'!E167</f>
        <v>13096.86</v>
      </c>
      <c r="E163" s="2">
        <v>0</v>
      </c>
      <c r="F163" s="2">
        <v>0</v>
      </c>
      <c r="G163" s="3">
        <f t="shared" si="0"/>
        <v>6618.5116200000002</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350</v>
      </c>
      <c r="D164" s="2">
        <f>'PR-RAS'!E168</f>
        <v>125</v>
      </c>
      <c r="E164" s="2">
        <v>0</v>
      </c>
      <c r="F164" s="2">
        <v>0</v>
      </c>
      <c r="G164" s="3">
        <f t="shared" si="0"/>
        <v>97.8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56457.960000000006</v>
      </c>
      <c r="D166" s="2">
        <f>'PR-RAS'!E170</f>
        <v>54274.67</v>
      </c>
      <c r="E166" s="2">
        <v>0</v>
      </c>
      <c r="F166" s="2">
        <v>0</v>
      </c>
      <c r="G166" s="3">
        <f t="shared" si="0"/>
        <v>27226.2045</v>
      </c>
      <c r="H166" s="3">
        <f t="shared" si="1"/>
        <v>0.36999999999534339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10489.86</v>
      </c>
      <c r="D167" s="2">
        <f>'PR-RAS'!E171</f>
        <v>6369.46</v>
      </c>
      <c r="E167" s="2">
        <v>0</v>
      </c>
      <c r="F167" s="2">
        <v>0</v>
      </c>
      <c r="G167" s="3">
        <f t="shared" si="0"/>
        <v>3855.97748</v>
      </c>
      <c r="H167" s="3">
        <f t="shared" si="1"/>
        <v>0.5999999999994543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29188.240000000002</v>
      </c>
      <c r="D168" s="2">
        <f>'PR-RAS'!E172</f>
        <v>28812.95</v>
      </c>
      <c r="E168" s="2">
        <v>0</v>
      </c>
      <c r="F168" s="2">
        <v>0</v>
      </c>
      <c r="G168" s="3">
        <f t="shared" si="0"/>
        <v>14497.961380000001</v>
      </c>
      <c r="H168" s="3">
        <f t="shared" si="1"/>
        <v>0.29000000000087311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14861.56</v>
      </c>
      <c r="D169" s="2">
        <f>'PR-RAS'!E173</f>
        <v>16829.21</v>
      </c>
      <c r="E169" s="2">
        <v>0</v>
      </c>
      <c r="F169" s="2">
        <v>0</v>
      </c>
      <c r="G169" s="3">
        <f t="shared" si="0"/>
        <v>8151.35664</v>
      </c>
      <c r="H169" s="3">
        <f t="shared" si="1"/>
        <v>0.6499999999996362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1784.55</v>
      </c>
      <c r="D170" s="2">
        <f>'PR-RAS'!E174</f>
        <v>1381.7</v>
      </c>
      <c r="E170" s="2">
        <v>0</v>
      </c>
      <c r="F170" s="2">
        <v>0</v>
      </c>
      <c r="G170" s="3">
        <f t="shared" si="0"/>
        <v>768.60355000000004</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133.75</v>
      </c>
      <c r="D171" s="2">
        <f>'PR-RAS'!E175</f>
        <v>881.35</v>
      </c>
      <c r="E171" s="2">
        <v>0</v>
      </c>
      <c r="F171" s="2">
        <v>0</v>
      </c>
      <c r="G171" s="3">
        <f t="shared" si="0"/>
        <v>322.3965</v>
      </c>
      <c r="H171" s="3">
        <f t="shared" si="1"/>
        <v>0.60000000000002274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30943.920000000002</v>
      </c>
      <c r="D174" s="2">
        <f>'PR-RAS'!E178</f>
        <v>42314.7</v>
      </c>
      <c r="E174" s="2">
        <v>0</v>
      </c>
      <c r="F174" s="2">
        <v>0</v>
      </c>
      <c r="G174" s="3">
        <f t="shared" si="0"/>
        <v>19994.184359999996</v>
      </c>
      <c r="H174" s="3">
        <f t="shared" si="1"/>
        <v>0.38000000000101863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768.69</v>
      </c>
      <c r="D175" s="2">
        <f>'PR-RAS'!E179</f>
        <v>724.02</v>
      </c>
      <c r="E175" s="2">
        <v>0</v>
      </c>
      <c r="F175" s="2">
        <v>0</v>
      </c>
      <c r="G175" s="3">
        <f t="shared" si="0"/>
        <v>385.71101999999996</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3829.2</v>
      </c>
      <c r="D176" s="2">
        <f>'PR-RAS'!E180</f>
        <v>14774.77</v>
      </c>
      <c r="E176" s="2">
        <v>0</v>
      </c>
      <c r="F176" s="2">
        <v>0</v>
      </c>
      <c r="G176" s="3">
        <f t="shared" si="0"/>
        <v>5841.2794999999996</v>
      </c>
      <c r="H176" s="3">
        <f t="shared" si="1"/>
        <v>0.42999999999938154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6425.52</v>
      </c>
      <c r="D178" s="2">
        <f>'PR-RAS'!E182</f>
        <v>4981.8</v>
      </c>
      <c r="E178" s="2">
        <v>0</v>
      </c>
      <c r="F178" s="2">
        <v>0</v>
      </c>
      <c r="G178" s="3">
        <f t="shared" si="0"/>
        <v>2900.8742400000001</v>
      </c>
      <c r="H178" s="3">
        <f t="shared" si="1"/>
        <v>0.67999999999938154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434</v>
      </c>
      <c r="D180" s="2">
        <f>'PR-RAS'!E184</f>
        <v>530</v>
      </c>
      <c r="E180" s="2">
        <v>0</v>
      </c>
      <c r="F180" s="2">
        <v>0</v>
      </c>
      <c r="G180" s="3">
        <f t="shared" si="0"/>
        <v>267.42599999999999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2692.2</v>
      </c>
      <c r="D181" s="2">
        <f>'PR-RAS'!E185</f>
        <v>4450.6899999999996</v>
      </c>
      <c r="E181" s="2">
        <v>0</v>
      </c>
      <c r="F181" s="2">
        <v>0</v>
      </c>
      <c r="G181" s="3">
        <f t="shared" si="0"/>
        <v>2086.8443999999995</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2942.83</v>
      </c>
      <c r="D182" s="2">
        <f>'PR-RAS'!E186</f>
        <v>2787.17</v>
      </c>
      <c r="E182" s="2">
        <v>0</v>
      </c>
      <c r="F182" s="2">
        <v>0</v>
      </c>
      <c r="G182" s="3">
        <f t="shared" si="0"/>
        <v>1541.6077700000001</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13851.48</v>
      </c>
      <c r="D183" s="2">
        <f>'PR-RAS'!E187</f>
        <v>14066.25</v>
      </c>
      <c r="E183" s="2">
        <v>0</v>
      </c>
      <c r="F183" s="2">
        <v>0</v>
      </c>
      <c r="G183" s="3">
        <f t="shared" si="0"/>
        <v>7641.0843599999989</v>
      </c>
      <c r="H183" s="3">
        <f t="shared" si="1"/>
        <v>0.72999999999956344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2209.7600000000002</v>
      </c>
      <c r="D190" s="2">
        <f>'PR-RAS'!E194</f>
        <v>1043.72</v>
      </c>
      <c r="E190" s="2">
        <v>0</v>
      </c>
      <c r="F190" s="2">
        <v>0</v>
      </c>
      <c r="G190" s="3">
        <f t="shared" si="0"/>
        <v>812.1708000000001</v>
      </c>
      <c r="H190" s="3">
        <f t="shared" si="1"/>
        <v>0.51999999999975444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v>
      </c>
      <c r="D194" s="2">
        <f>'PR-RAS'!E198</f>
        <v>140</v>
      </c>
      <c r="E194" s="2">
        <v>0</v>
      </c>
      <c r="F194" s="2">
        <v>0</v>
      </c>
      <c r="G194" s="3">
        <f t="shared" si="0"/>
        <v>78.165000000000006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1562.48</v>
      </c>
      <c r="D195" s="2">
        <f>'PR-RAS'!E199</f>
        <v>903.72</v>
      </c>
      <c r="E195" s="2">
        <v>0</v>
      </c>
      <c r="F195" s="2">
        <v>0</v>
      </c>
      <c r="G195" s="3">
        <f t="shared" si="0"/>
        <v>653.76448000000005</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522.28</v>
      </c>
      <c r="D197" s="2">
        <f>'PR-RAS'!E201</f>
        <v>0</v>
      </c>
      <c r="E197" s="2">
        <v>0</v>
      </c>
      <c r="F197" s="2">
        <v>0</v>
      </c>
      <c r="G197" s="3">
        <f t="shared" si="0"/>
        <v>102.36687999999999</v>
      </c>
      <c r="H197" s="3">
        <f t="shared" si="1"/>
        <v>0.27999999999997272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245.44</v>
      </c>
      <c r="D198" s="2">
        <f>'PR-RAS'!E202</f>
        <v>298.64999999999998</v>
      </c>
      <c r="E198" s="2">
        <v>0</v>
      </c>
      <c r="F198" s="2">
        <v>0</v>
      </c>
      <c r="G198" s="3">
        <f t="shared" si="0"/>
        <v>166.01978</v>
      </c>
      <c r="H198" s="3">
        <f t="shared" si="1"/>
        <v>0.79000000000002046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245.44</v>
      </c>
      <c r="D212" s="2">
        <f>'PR-RAS'!E216</f>
        <v>298.64999999999998</v>
      </c>
      <c r="E212" s="2">
        <v>0</v>
      </c>
      <c r="F212" s="2">
        <v>0</v>
      </c>
      <c r="G212" s="3">
        <f t="shared" si="0"/>
        <v>177.81814</v>
      </c>
      <c r="H212" s="3">
        <f t="shared" si="1"/>
        <v>0.79000000000002046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198.84</v>
      </c>
      <c r="D213" s="2">
        <f>'PR-RAS'!E217</f>
        <v>298.64999999999998</v>
      </c>
      <c r="E213" s="2">
        <v>0</v>
      </c>
      <c r="F213" s="2">
        <v>0</v>
      </c>
      <c r="G213" s="3">
        <f t="shared" si="0"/>
        <v>168.78167999999999</v>
      </c>
      <c r="H213" s="3">
        <f t="shared" si="1"/>
        <v>0.51000000000001933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46.6</v>
      </c>
      <c r="D215" s="2">
        <f>'PR-RAS'!E219</f>
        <v>0</v>
      </c>
      <c r="E215" s="2">
        <v>0</v>
      </c>
      <c r="F215" s="2">
        <v>0</v>
      </c>
      <c r="G215" s="3">
        <f t="shared" si="0"/>
        <v>9.9724000000000004</v>
      </c>
      <c r="H215" s="3">
        <f t="shared" si="1"/>
        <v>0.39999999999999858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4506.0200000000004</v>
      </c>
      <c r="D258" s="2">
        <f>'PR-RAS'!E262</f>
        <v>4507.9699999999993</v>
      </c>
      <c r="E258" s="2">
        <v>0</v>
      </c>
      <c r="F258" s="2">
        <v>0</v>
      </c>
      <c r="G258" s="3">
        <f t="shared" si="0"/>
        <v>3475.14372</v>
      </c>
      <c r="H258" s="3">
        <f t="shared" si="1"/>
        <v>5.0000000001091394E-2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4506.0200000000004</v>
      </c>
      <c r="D265" s="2">
        <f>'PR-RAS'!E269</f>
        <v>4507.9699999999993</v>
      </c>
      <c r="E265" s="2">
        <v>0</v>
      </c>
      <c r="F265" s="2">
        <v>0</v>
      </c>
      <c r="G265" s="3">
        <f t="shared" si="0"/>
        <v>3569.7974399999998</v>
      </c>
      <c r="H265" s="3">
        <f t="shared" si="1"/>
        <v>5.0000000001091394E-2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4198.43</v>
      </c>
      <c r="D266" s="2">
        <f>'PR-RAS'!E270</f>
        <v>4130.6099999999997</v>
      </c>
      <c r="E266" s="2">
        <v>0</v>
      </c>
      <c r="F266" s="2">
        <v>0</v>
      </c>
      <c r="G266" s="3">
        <f t="shared" si="0"/>
        <v>3301.8072500000003</v>
      </c>
      <c r="H266" s="3">
        <f t="shared" si="1"/>
        <v>0.82000000000061846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307.58999999999997</v>
      </c>
      <c r="D267" s="2">
        <f>'PR-RAS'!E271</f>
        <v>377.36</v>
      </c>
      <c r="E267" s="2">
        <v>0</v>
      </c>
      <c r="F267" s="2">
        <v>0</v>
      </c>
      <c r="G267" s="3">
        <f t="shared" si="0"/>
        <v>282.57445999999999</v>
      </c>
      <c r="H267" s="3">
        <f t="shared" si="1"/>
        <v>0.77000000000003865</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871513.02999999991</v>
      </c>
      <c r="D295" s="2">
        <f>'PR-RAS'!E299</f>
        <v>760603.16000000015</v>
      </c>
      <c r="E295" s="2">
        <v>0</v>
      </c>
      <c r="F295" s="2">
        <v>0</v>
      </c>
      <c r="G295" s="3">
        <f t="shared" si="12"/>
        <v>703459.4889</v>
      </c>
      <c r="H295" s="3">
        <f t="shared" si="13"/>
        <v>0.19000000006053597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33524.979999999749</v>
      </c>
      <c r="E296" s="2">
        <v>0</v>
      </c>
      <c r="F296" s="2">
        <v>0</v>
      </c>
      <c r="G296" s="3">
        <f t="shared" si="12"/>
        <v>19779.738199999851</v>
      </c>
      <c r="H296" s="3">
        <f t="shared" si="13"/>
        <v>2.0000000251457095E-2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221358.57999999996</v>
      </c>
      <c r="D297" s="2">
        <f>'PR-RAS'!E301</f>
        <v>0</v>
      </c>
      <c r="E297" s="2">
        <v>0</v>
      </c>
      <c r="F297" s="2">
        <v>0</v>
      </c>
      <c r="G297" s="3">
        <f t="shared" si="12"/>
        <v>65522.139679999986</v>
      </c>
      <c r="H297" s="3">
        <f t="shared" si="13"/>
        <v>0.42000000004190952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2366.3200000000002</v>
      </c>
      <c r="D298" s="2">
        <f>'PR-RAS'!E302</f>
        <v>0</v>
      </c>
      <c r="E298" s="2">
        <v>0</v>
      </c>
      <c r="F298" s="2">
        <v>0</v>
      </c>
      <c r="G298" s="3">
        <f t="shared" si="12"/>
        <v>702.79704000000004</v>
      </c>
      <c r="H298" s="3">
        <f t="shared" si="13"/>
        <v>0.32000000000016371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210375.14</v>
      </c>
      <c r="E299" s="2">
        <v>0</v>
      </c>
      <c r="F299" s="2">
        <v>0</v>
      </c>
      <c r="G299" s="3">
        <f t="shared" si="12"/>
        <v>125383.58344</v>
      </c>
      <c r="H299" s="3">
        <f t="shared" si="13"/>
        <v>0.14000000001396984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175771.51</v>
      </c>
      <c r="D300" s="2">
        <f>'PR-RAS'!E304</f>
        <v>187091.3</v>
      </c>
      <c r="E300" s="2">
        <v>0</v>
      </c>
      <c r="F300" s="2">
        <v>0</v>
      </c>
      <c r="G300" s="3">
        <f t="shared" si="12"/>
        <v>164436.27888999999</v>
      </c>
      <c r="H300" s="3">
        <f t="shared" si="13"/>
        <v>0.78999999997904524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1930</v>
      </c>
      <c r="D301" s="2">
        <f>'PR-RAS'!E305</f>
        <v>2972.5</v>
      </c>
      <c r="E301" s="2">
        <v>0</v>
      </c>
      <c r="F301" s="2">
        <v>0</v>
      </c>
      <c r="G301" s="3">
        <f t="shared" si="12"/>
        <v>2362.5</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426.6</v>
      </c>
      <c r="D355" s="2">
        <f>'PR-RAS'!E360</f>
        <v>8461.31</v>
      </c>
      <c r="E355" s="2">
        <v>0</v>
      </c>
      <c r="F355" s="2">
        <v>0</v>
      </c>
      <c r="G355" s="3">
        <f t="shared" si="12"/>
        <v>6141.6238799999992</v>
      </c>
      <c r="H355" s="3">
        <f t="shared" si="13"/>
        <v>0.70999999999946795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426.6</v>
      </c>
      <c r="D368" s="2">
        <f>'PR-RAS'!E373</f>
        <v>8461.31</v>
      </c>
      <c r="E368" s="2">
        <v>0</v>
      </c>
      <c r="F368" s="2">
        <v>0</v>
      </c>
      <c r="G368" s="3">
        <f t="shared" si="12"/>
        <v>6367.1637399999991</v>
      </c>
      <c r="H368" s="3">
        <f t="shared" si="13"/>
        <v>0.70999999999946795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426.6</v>
      </c>
      <c r="D374" s="2">
        <f>'PR-RAS'!E379</f>
        <v>8440.33</v>
      </c>
      <c r="E374" s="2">
        <v>0</v>
      </c>
      <c r="F374" s="2">
        <v>0</v>
      </c>
      <c r="G374" s="3">
        <f t="shared" si="12"/>
        <v>6455.6079799999998</v>
      </c>
      <c r="H374" s="3">
        <f t="shared" si="13"/>
        <v>0.7299999999999045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7229.16</v>
      </c>
      <c r="E375" s="2">
        <v>0</v>
      </c>
      <c r="F375" s="2">
        <v>0</v>
      </c>
      <c r="G375" s="3">
        <f t="shared" si="12"/>
        <v>5407.4116800000002</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426.6</v>
      </c>
      <c r="D377" s="2">
        <f>'PR-RAS'!E382</f>
        <v>205.5</v>
      </c>
      <c r="E377" s="2">
        <v>0</v>
      </c>
      <c r="F377" s="2">
        <v>0</v>
      </c>
      <c r="G377" s="3">
        <f t="shared" si="12"/>
        <v>314.93760000000003</v>
      </c>
      <c r="H377" s="3">
        <f t="shared" si="13"/>
        <v>0.89999999999997726</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475</v>
      </c>
      <c r="E380" s="2">
        <v>0</v>
      </c>
      <c r="F380" s="2">
        <v>0</v>
      </c>
      <c r="G380" s="3">
        <f t="shared" si="12"/>
        <v>360.05</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530.66999999999996</v>
      </c>
      <c r="E381" s="2">
        <v>0</v>
      </c>
      <c r="F381" s="2">
        <v>0</v>
      </c>
      <c r="G381" s="3">
        <f t="shared" si="12"/>
        <v>403.30919999999998</v>
      </c>
      <c r="H381" s="3">
        <f t="shared" si="13"/>
        <v>0.33000000000004093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20.98</v>
      </c>
      <c r="E388" s="2">
        <v>0</v>
      </c>
      <c r="F388" s="2">
        <v>0</v>
      </c>
      <c r="G388" s="3">
        <f t="shared" si="12"/>
        <v>16.238520000000001</v>
      </c>
      <c r="H388" s="3">
        <f t="shared" si="13"/>
        <v>1.9999999999999574E-2</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20.98</v>
      </c>
      <c r="E389" s="2">
        <v>0</v>
      </c>
      <c r="F389" s="2">
        <v>0</v>
      </c>
      <c r="G389" s="3">
        <f t="shared" si="12"/>
        <v>16.280480000000001</v>
      </c>
      <c r="H389" s="3">
        <f t="shared" si="13"/>
        <v>1.9999999999999574E-2</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426.6</v>
      </c>
      <c r="D413" s="2">
        <f>'PR-RAS'!E418</f>
        <v>8461.31</v>
      </c>
      <c r="E413" s="2">
        <v>0</v>
      </c>
      <c r="F413" s="2">
        <v>0</v>
      </c>
      <c r="G413" s="3">
        <f t="shared" si="12"/>
        <v>7147.878639999999</v>
      </c>
      <c r="H413" s="3">
        <f t="shared" si="13"/>
        <v>0.70999999999946795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3915.03</v>
      </c>
      <c r="E415" s="2">
        <v>0</v>
      </c>
      <c r="F415" s="2">
        <v>0</v>
      </c>
      <c r="G415" s="3">
        <f t="shared" si="12"/>
        <v>3241.6448399999999</v>
      </c>
      <c r="H415" s="3">
        <f t="shared" si="13"/>
        <v>3.0000000000200089E-2</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650154.44999999995</v>
      </c>
      <c r="D417" s="2">
        <f>'PR-RAS'!E422</f>
        <v>794128.1399999999</v>
      </c>
      <c r="E417" s="2">
        <v>0</v>
      </c>
      <c r="F417" s="2">
        <v>0</v>
      </c>
      <c r="G417" s="3">
        <f t="shared" si="12"/>
        <v>931178.86367999972</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871939.62999999989</v>
      </c>
      <c r="D418" s="2">
        <f>'PR-RAS'!E423</f>
        <v>769064.4700000002</v>
      </c>
      <c r="E418" s="2">
        <v>0</v>
      </c>
      <c r="F418" s="2">
        <v>0</v>
      </c>
      <c r="G418" s="3">
        <f t="shared" si="12"/>
        <v>1004998.5936900001</v>
      </c>
      <c r="H418" s="3">
        <f t="shared" si="13"/>
        <v>0.84000000031664968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25063.669999999693</v>
      </c>
      <c r="E419" s="2">
        <v>0</v>
      </c>
      <c r="F419" s="2">
        <v>0</v>
      </c>
      <c r="G419" s="3">
        <f t="shared" si="12"/>
        <v>20953.228119999741</v>
      </c>
      <c r="H419" s="3">
        <f t="shared" si="13"/>
        <v>0.33000000030733645</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221785.17999999993</v>
      </c>
      <c r="D420" s="2">
        <f>'PR-RAS'!E425</f>
        <v>0</v>
      </c>
      <c r="E420" s="2">
        <v>0</v>
      </c>
      <c r="F420" s="2">
        <v>0</v>
      </c>
      <c r="G420" s="3">
        <f t="shared" si="12"/>
        <v>92927.990419999973</v>
      </c>
      <c r="H420" s="3">
        <f t="shared" si="13"/>
        <v>0.17999999993480742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2366.3200000000002</v>
      </c>
      <c r="D421" s="2">
        <f>'PR-RAS'!E426</f>
        <v>0</v>
      </c>
      <c r="E421" s="2">
        <v>0</v>
      </c>
      <c r="F421" s="2">
        <v>0</v>
      </c>
      <c r="G421" s="3">
        <f t="shared" si="12"/>
        <v>993.85440000000006</v>
      </c>
      <c r="H421" s="3">
        <f t="shared" si="13"/>
        <v>0.32000000000016371</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214290.17</v>
      </c>
      <c r="E422" s="2">
        <v>0</v>
      </c>
      <c r="F422" s="2">
        <v>0</v>
      </c>
      <c r="G422" s="3">
        <f t="shared" si="12"/>
        <v>180432.32313999999</v>
      </c>
      <c r="H422" s="3">
        <f t="shared" si="13"/>
        <v>0.17000000001280569</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175771.51</v>
      </c>
      <c r="D423" s="2">
        <f>'PR-RAS'!E428</f>
        <v>187091.3</v>
      </c>
      <c r="E423" s="2">
        <v>0</v>
      </c>
      <c r="F423" s="2">
        <v>0</v>
      </c>
      <c r="G423" s="3">
        <f t="shared" si="12"/>
        <v>232080.63441999999</v>
      </c>
      <c r="H423" s="3">
        <f t="shared" si="13"/>
        <v>0.78999999997904524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650154.44999999995</v>
      </c>
      <c r="D637" s="2">
        <f>'PR-RAS'!E643</f>
        <v>794128.1399999999</v>
      </c>
      <c r="E637" s="2">
        <v>0</v>
      </c>
      <c r="F637" s="2">
        <v>0</v>
      </c>
      <c r="G637" s="3">
        <f t="shared" si="14"/>
        <v>1423629.2242799997</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871939.62999999989</v>
      </c>
      <c r="D638" s="2">
        <f>'PR-RAS'!E644</f>
        <v>769064.4700000002</v>
      </c>
      <c r="E638" s="2">
        <v>0</v>
      </c>
      <c r="F638" s="2">
        <v>0</v>
      </c>
      <c r="G638" s="3">
        <f t="shared" si="14"/>
        <v>1535213.6790900002</v>
      </c>
      <c r="H638" s="3">
        <f t="shared" si="15"/>
        <v>0.84000000031664968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25063.669999999693</v>
      </c>
      <c r="E639" s="2">
        <v>0</v>
      </c>
      <c r="F639" s="2">
        <v>0</v>
      </c>
      <c r="G639" s="3">
        <f t="shared" si="14"/>
        <v>31981.242919999608</v>
      </c>
      <c r="H639" s="3">
        <f t="shared" si="15"/>
        <v>0.33000000030733645</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221785.17999999993</v>
      </c>
      <c r="D640" s="2">
        <f>'PR-RAS'!E646</f>
        <v>0</v>
      </c>
      <c r="E640" s="2">
        <v>0</v>
      </c>
      <c r="F640" s="2">
        <v>0</v>
      </c>
      <c r="G640" s="3">
        <f t="shared" si="14"/>
        <v>141720.73001999996</v>
      </c>
      <c r="H640" s="3">
        <f t="shared" si="15"/>
        <v>0.17999999993480742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2366.3200000000002</v>
      </c>
      <c r="D641" s="2">
        <f>'PR-RAS'!E647</f>
        <v>0</v>
      </c>
      <c r="E641" s="2">
        <v>0</v>
      </c>
      <c r="F641" s="2">
        <v>0</v>
      </c>
      <c r="G641" s="3">
        <f t="shared" si="14"/>
        <v>1514.4448000000002</v>
      </c>
      <c r="H641" s="3">
        <f t="shared" si="15"/>
        <v>0.32000000000016371</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214290.17</v>
      </c>
      <c r="E642" s="2">
        <v>0</v>
      </c>
      <c r="F642" s="2">
        <v>0</v>
      </c>
      <c r="G642" s="3">
        <f t="shared" si="14"/>
        <v>274719.99794000003</v>
      </c>
      <c r="H642" s="3">
        <f t="shared" si="15"/>
        <v>0.17000000001280569</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219418.85999999993</v>
      </c>
      <c r="D644" s="2">
        <f>'PR-RAS'!E650</f>
        <v>189226.50000000032</v>
      </c>
      <c r="E644" s="2">
        <v>0</v>
      </c>
      <c r="F644" s="2">
        <v>0</v>
      </c>
      <c r="G644" s="3">
        <f t="shared" si="14"/>
        <v>384431.6059800004</v>
      </c>
      <c r="H644" s="3">
        <f t="shared" si="15"/>
        <v>0.63999999975203536</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77232.27</v>
      </c>
      <c r="D646" s="2">
        <f>'PR-RAS'!E653</f>
        <v>47426.44</v>
      </c>
      <c r="E646" s="2">
        <v>0</v>
      </c>
      <c r="F646" s="2">
        <v>0</v>
      </c>
      <c r="G646" s="3">
        <f t="shared" si="14"/>
        <v>110994.92175000002</v>
      </c>
      <c r="H646" s="3">
        <f t="shared" si="15"/>
        <v>0.71000000000640284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115648.26</v>
      </c>
      <c r="D647" s="2">
        <f>'PR-RAS'!E654</f>
        <v>201071.87</v>
      </c>
      <c r="E647" s="2">
        <v>0</v>
      </c>
      <c r="F647" s="2">
        <v>0</v>
      </c>
      <c r="G647" s="3">
        <f t="shared" si="14"/>
        <v>334493.63199999998</v>
      </c>
      <c r="H647" s="3">
        <f t="shared" si="15"/>
        <v>0.38999999999941792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176356.25</v>
      </c>
      <c r="D648" s="2">
        <f>'PR-RAS'!E655</f>
        <v>199509.59</v>
      </c>
      <c r="E648" s="2">
        <v>0</v>
      </c>
      <c r="F648" s="2">
        <v>0</v>
      </c>
      <c r="G648" s="3">
        <f t="shared" si="14"/>
        <v>372267.90320999996</v>
      </c>
      <c r="H648" s="3">
        <f t="shared" si="15"/>
        <v>0.66000000000349246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16524.28</v>
      </c>
      <c r="D649" s="2">
        <f>'PR-RAS'!E656</f>
        <v>48988.72</v>
      </c>
      <c r="E649" s="2">
        <v>0</v>
      </c>
      <c r="F649" s="2">
        <v>0</v>
      </c>
      <c r="G649" s="3">
        <f t="shared" si="14"/>
        <v>74197.114560000002</v>
      </c>
      <c r="H649" s="3">
        <f t="shared" si="15"/>
        <v>0.55999999999767169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106</v>
      </c>
      <c r="D651" s="2">
        <f>'PR-RAS'!E658</f>
        <v>112</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87</v>
      </c>
      <c r="D653" s="2">
        <f>'PR-RAS'!E660</f>
        <v>89</v>
      </c>
      <c r="E653" s="2">
        <v>0</v>
      </c>
      <c r="F653" s="2">
        <v>0</v>
      </c>
      <c r="G653" s="3">
        <f t="shared" si="14"/>
        <v>172.78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533142.56999999995</v>
      </c>
      <c r="D676" s="2">
        <f>'PR-RAS'!E683</f>
        <v>543775.47</v>
      </c>
      <c r="E676" s="2">
        <v>0</v>
      </c>
      <c r="F676" s="2">
        <v>0</v>
      </c>
      <c r="G676" s="3">
        <f t="shared" si="14"/>
        <v>1093968.11925</v>
      </c>
      <c r="H676" s="3">
        <f t="shared" si="15"/>
        <v>0.90000000002328306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12700.66</v>
      </c>
      <c r="D717" s="2">
        <f>'PR-RAS'!E724</f>
        <v>0</v>
      </c>
      <c r="E717" s="2">
        <v>0</v>
      </c>
      <c r="F717" s="2">
        <v>0</v>
      </c>
      <c r="G717" s="3">
        <f t="shared" si="14"/>
        <v>9093.6725599999991</v>
      </c>
      <c r="H717" s="3">
        <f t="shared" si="15"/>
        <v>0.34000000000014552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882.88</v>
      </c>
      <c r="E726" s="2">
        <v>0</v>
      </c>
      <c r="F726" s="2">
        <v>0</v>
      </c>
      <c r="G726" s="3">
        <f t="shared" si="14"/>
        <v>1600.2199999999998</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14661.29</v>
      </c>
      <c r="D727" s="2">
        <f>'PR-RAS'!E734</f>
        <v>13096.86</v>
      </c>
      <c r="E727" s="2">
        <v>0</v>
      </c>
      <c r="F727" s="2">
        <v>0</v>
      </c>
      <c r="G727" s="3">
        <f t="shared" si="14"/>
        <v>29660.737260000002</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100</v>
      </c>
      <c r="D729" s="2">
        <f>'PR-RAS'!E736</f>
        <v>80</v>
      </c>
      <c r="E729" s="2">
        <v>0</v>
      </c>
      <c r="F729" s="2">
        <v>0</v>
      </c>
      <c r="G729" s="3">
        <f t="shared" si="14"/>
        <v>189.28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1836.4</v>
      </c>
      <c r="D731" s="2">
        <f>'PR-RAS'!E738</f>
        <v>2504.14</v>
      </c>
      <c r="E731" s="2">
        <v>0</v>
      </c>
      <c r="F731" s="2">
        <v>0</v>
      </c>
      <c r="G731" s="3">
        <f t="shared" si="14"/>
        <v>4996.6163999999999</v>
      </c>
      <c r="H731" s="3">
        <f t="shared" si="15"/>
        <v>0.53999999999996362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1500</v>
      </c>
      <c r="D737" s="2">
        <f>'PR-RAS'!E744</f>
        <v>840</v>
      </c>
      <c r="E737" s="2">
        <v>0</v>
      </c>
      <c r="F737" s="2">
        <v>0</v>
      </c>
      <c r="G737" s="3">
        <f t="shared" si="28"/>
        <v>2340.48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4198.43</v>
      </c>
      <c r="D843" s="2">
        <f>'PR-RAS'!E850</f>
        <v>4130.6099999999997</v>
      </c>
      <c r="E843" s="2">
        <v>0</v>
      </c>
      <c r="F843" s="2">
        <v>0</v>
      </c>
      <c r="G843" s="3">
        <f t="shared" si="34"/>
        <v>10491.025299999999</v>
      </c>
      <c r="H843" s="3">
        <f t="shared" si="35"/>
        <v>0.82000000000061846</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307.58999999999997</v>
      </c>
      <c r="D844" s="2">
        <f>'PR-RAS'!E851</f>
        <v>377.36</v>
      </c>
      <c r="E844" s="2">
        <v>0</v>
      </c>
      <c r="F844" s="2">
        <v>0</v>
      </c>
      <c r="G844" s="3">
        <f t="shared" si="34"/>
        <v>895.52732999999989</v>
      </c>
      <c r="H844" s="3">
        <f t="shared" si="35"/>
        <v>0.77000000000003865</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5">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5">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5">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5">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5">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5">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5">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13" t="s">
        <v>2018</v>
      </c>
      <c r="B1" s="413"/>
      <c r="C1" s="413"/>
    </row>
    <row r="2" spans="1:16" ht="33" customHeight="1" x14ac:dyDescent="0.25">
      <c r="A2" s="414" t="s">
        <v>2019</v>
      </c>
      <c r="B2" s="415"/>
      <c r="C2" s="405"/>
      <c r="D2" s="5"/>
      <c r="E2" s="5"/>
      <c r="F2" s="5"/>
      <c r="G2" s="5"/>
      <c r="H2" s="5"/>
      <c r="I2" s="5"/>
      <c r="J2" s="5"/>
      <c r="K2" s="5"/>
      <c r="L2" s="5"/>
      <c r="M2" s="5"/>
      <c r="N2" s="5"/>
      <c r="O2" s="5"/>
      <c r="P2" s="5"/>
    </row>
    <row r="3" spans="1:16" ht="18.75" customHeight="1" x14ac:dyDescent="0.25">
      <c r="A3" s="222" t="s">
        <v>2020</v>
      </c>
      <c r="B3" s="416" t="s">
        <v>2021</v>
      </c>
      <c r="C3" s="405"/>
      <c r="D3" s="5"/>
      <c r="E3" s="5"/>
      <c r="F3" s="5"/>
      <c r="G3" s="5"/>
      <c r="H3" s="5"/>
      <c r="I3" s="5"/>
      <c r="J3" s="5"/>
      <c r="K3" s="5"/>
      <c r="L3" s="5"/>
      <c r="M3" s="5"/>
      <c r="N3" s="5"/>
      <c r="O3" s="5"/>
      <c r="P3" s="5"/>
    </row>
    <row r="4" spans="1:16" ht="37.5" hidden="1" customHeight="1" x14ac:dyDescent="0.25">
      <c r="A4" s="223" t="s">
        <v>2022</v>
      </c>
      <c r="B4" s="404" t="s">
        <v>2023</v>
      </c>
      <c r="C4" s="405"/>
      <c r="D4" s="5"/>
      <c r="E4" s="5"/>
      <c r="F4" s="5"/>
      <c r="G4" s="5"/>
      <c r="H4" s="5"/>
      <c r="I4" s="5"/>
      <c r="J4" s="5"/>
      <c r="K4" s="5"/>
      <c r="L4" s="5"/>
      <c r="M4" s="5"/>
      <c r="N4" s="5"/>
      <c r="O4" s="5"/>
      <c r="P4" s="5"/>
    </row>
    <row r="5" spans="1:16" ht="48" hidden="1" customHeight="1" x14ac:dyDescent="0.25">
      <c r="A5" s="223" t="s">
        <v>2022</v>
      </c>
      <c r="B5" s="404" t="s">
        <v>2024</v>
      </c>
      <c r="C5" s="405"/>
      <c r="D5" s="5"/>
      <c r="E5" s="5"/>
      <c r="F5" s="5"/>
      <c r="G5" s="5"/>
      <c r="H5" s="5"/>
      <c r="I5" s="5"/>
      <c r="J5" s="5"/>
      <c r="K5" s="5"/>
      <c r="L5" s="5"/>
      <c r="M5" s="5"/>
      <c r="N5" s="5"/>
      <c r="O5" s="5"/>
      <c r="P5" s="5"/>
    </row>
    <row r="6" spans="1:16" ht="59.25" hidden="1" customHeight="1" x14ac:dyDescent="0.25">
      <c r="A6" s="223" t="s">
        <v>2022</v>
      </c>
      <c r="B6" s="404" t="s">
        <v>2025</v>
      </c>
      <c r="C6" s="405"/>
      <c r="D6" s="5"/>
      <c r="E6" s="5"/>
      <c r="F6" s="5"/>
      <c r="G6" s="5"/>
      <c r="H6" s="5"/>
      <c r="I6" s="5"/>
      <c r="J6" s="5"/>
      <c r="K6" s="5"/>
      <c r="L6" s="5"/>
      <c r="M6" s="5"/>
      <c r="N6" s="5"/>
      <c r="O6" s="5"/>
      <c r="P6" s="5"/>
    </row>
    <row r="7" spans="1:16" ht="48" hidden="1" customHeight="1" x14ac:dyDescent="0.25">
      <c r="A7" s="223" t="s">
        <v>2026</v>
      </c>
      <c r="B7" s="404" t="s">
        <v>2027</v>
      </c>
      <c r="C7" s="405"/>
      <c r="D7" s="5"/>
      <c r="E7" s="5"/>
      <c r="F7" s="5"/>
      <c r="G7" s="5"/>
      <c r="H7" s="5"/>
      <c r="I7" s="5"/>
      <c r="J7" s="5"/>
      <c r="K7" s="5"/>
      <c r="L7" s="5"/>
      <c r="M7" s="5"/>
      <c r="N7" s="5"/>
      <c r="O7" s="5"/>
      <c r="P7" s="5"/>
    </row>
    <row r="8" spans="1:16" ht="41.25" hidden="1" customHeight="1" x14ac:dyDescent="0.25">
      <c r="A8" s="223" t="s">
        <v>2028</v>
      </c>
      <c r="B8" s="404" t="s">
        <v>2029</v>
      </c>
      <c r="C8" s="405"/>
      <c r="D8" s="5"/>
      <c r="E8" s="5"/>
      <c r="F8" s="5"/>
      <c r="G8" s="5"/>
      <c r="H8" s="5"/>
      <c r="I8" s="5"/>
      <c r="J8" s="5"/>
      <c r="K8" s="5"/>
      <c r="L8" s="5"/>
      <c r="M8" s="5"/>
      <c r="N8" s="5"/>
      <c r="O8" s="5"/>
      <c r="P8" s="5"/>
    </row>
    <row r="9" spans="1:16" ht="59.25" hidden="1" customHeight="1" x14ac:dyDescent="0.25">
      <c r="A9" s="223" t="s">
        <v>2030</v>
      </c>
      <c r="B9" s="404" t="s">
        <v>2031</v>
      </c>
      <c r="C9" s="405"/>
      <c r="D9" s="5"/>
      <c r="E9" s="5"/>
      <c r="F9" s="5"/>
      <c r="G9" s="5"/>
      <c r="H9" s="5"/>
      <c r="I9" s="5"/>
      <c r="J9" s="5"/>
      <c r="K9" s="5"/>
      <c r="L9" s="5"/>
      <c r="M9" s="5"/>
      <c r="N9" s="5"/>
      <c r="O9" s="5"/>
      <c r="P9" s="5"/>
    </row>
    <row r="10" spans="1:16" ht="61.5" hidden="1" customHeight="1" x14ac:dyDescent="0.25">
      <c r="A10" s="223" t="s">
        <v>2030</v>
      </c>
      <c r="B10" s="404" t="s">
        <v>2032</v>
      </c>
      <c r="C10" s="405"/>
      <c r="D10" s="5"/>
      <c r="E10" s="5"/>
      <c r="F10" s="5"/>
      <c r="G10" s="5"/>
      <c r="H10" s="5"/>
      <c r="I10" s="5"/>
      <c r="J10" s="5"/>
      <c r="K10" s="5"/>
      <c r="L10" s="5"/>
      <c r="M10" s="5"/>
      <c r="N10" s="5"/>
      <c r="O10" s="5"/>
      <c r="P10" s="5"/>
    </row>
    <row r="11" spans="1:16" ht="43.5" hidden="1" customHeight="1" x14ac:dyDescent="0.25">
      <c r="A11" s="223" t="s">
        <v>2030</v>
      </c>
      <c r="B11" s="404" t="s">
        <v>2033</v>
      </c>
      <c r="C11" s="405"/>
      <c r="D11" s="5"/>
      <c r="E11" s="5"/>
      <c r="F11" s="5"/>
      <c r="G11" s="5"/>
      <c r="H11" s="5"/>
      <c r="I11" s="5"/>
      <c r="J11" s="5"/>
      <c r="K11" s="5"/>
      <c r="L11" s="5"/>
      <c r="M11" s="5"/>
      <c r="N11" s="5"/>
      <c r="O11" s="5"/>
      <c r="P11" s="5"/>
    </row>
    <row r="12" spans="1:16" ht="27.75" hidden="1" customHeight="1" x14ac:dyDescent="0.25">
      <c r="A12" s="223" t="s">
        <v>2034</v>
      </c>
      <c r="B12" s="404" t="s">
        <v>2035</v>
      </c>
      <c r="C12" s="405"/>
      <c r="D12" s="5"/>
      <c r="E12" s="5"/>
      <c r="F12" s="5"/>
      <c r="G12" s="5"/>
      <c r="H12" s="5"/>
      <c r="I12" s="5"/>
      <c r="J12" s="5"/>
      <c r="K12" s="5"/>
      <c r="L12" s="5"/>
      <c r="M12" s="5"/>
      <c r="N12" s="5"/>
      <c r="O12" s="5"/>
      <c r="P12" s="5"/>
    </row>
    <row r="13" spans="1:16" ht="27.75" hidden="1" customHeight="1" x14ac:dyDescent="0.25">
      <c r="A13" s="223" t="s">
        <v>2036</v>
      </c>
      <c r="B13" s="404" t="s">
        <v>2037</v>
      </c>
      <c r="C13" s="405"/>
      <c r="D13" s="5"/>
      <c r="E13" s="5"/>
      <c r="F13" s="5"/>
      <c r="G13" s="5"/>
      <c r="H13" s="5"/>
      <c r="I13" s="5"/>
      <c r="J13" s="5"/>
      <c r="K13" s="5"/>
      <c r="L13" s="5"/>
      <c r="M13" s="5"/>
      <c r="N13" s="5"/>
      <c r="O13" s="5"/>
      <c r="P13" s="5"/>
    </row>
    <row r="14" spans="1:16" ht="45.75" hidden="1" customHeight="1" x14ac:dyDescent="0.25">
      <c r="A14" s="223" t="s">
        <v>2038</v>
      </c>
      <c r="B14" s="404" t="s">
        <v>2039</v>
      </c>
      <c r="C14" s="405"/>
      <c r="D14" s="5"/>
      <c r="E14" s="5"/>
      <c r="F14" s="5"/>
      <c r="G14" s="5"/>
      <c r="H14" s="5"/>
      <c r="I14" s="5"/>
      <c r="J14" s="5"/>
      <c r="K14" s="5"/>
      <c r="L14" s="5"/>
      <c r="M14" s="5"/>
      <c r="N14" s="5"/>
      <c r="O14" s="5"/>
      <c r="P14" s="5"/>
    </row>
    <row r="15" spans="1:16" ht="45.75" hidden="1" customHeight="1" x14ac:dyDescent="0.25">
      <c r="A15" s="223" t="s">
        <v>2040</v>
      </c>
      <c r="B15" s="404" t="s">
        <v>2041</v>
      </c>
      <c r="C15" s="405"/>
      <c r="D15" s="5"/>
      <c r="E15" s="5"/>
      <c r="F15" s="5"/>
      <c r="G15" s="5"/>
      <c r="H15" s="5"/>
      <c r="I15" s="5"/>
      <c r="J15" s="5"/>
      <c r="K15" s="5"/>
      <c r="L15" s="5"/>
      <c r="M15" s="5"/>
      <c r="N15" s="5"/>
      <c r="O15" s="5"/>
      <c r="P15" s="5"/>
    </row>
    <row r="16" spans="1:16" ht="51" hidden="1" customHeight="1" x14ac:dyDescent="0.25">
      <c r="A16" s="223" t="s">
        <v>2042</v>
      </c>
      <c r="B16" s="404" t="s">
        <v>2043</v>
      </c>
      <c r="C16" s="405"/>
      <c r="D16" s="5"/>
      <c r="E16" s="5"/>
      <c r="F16" s="5"/>
      <c r="G16" s="5"/>
      <c r="H16" s="5"/>
      <c r="I16" s="5"/>
      <c r="J16" s="5"/>
      <c r="K16" s="5"/>
      <c r="L16" s="5"/>
      <c r="M16" s="5"/>
      <c r="N16" s="5"/>
      <c r="O16" s="5"/>
      <c r="P16" s="5"/>
    </row>
    <row r="17" spans="1:16" ht="27.75" hidden="1" customHeight="1" x14ac:dyDescent="0.25">
      <c r="A17" s="223" t="s">
        <v>2044</v>
      </c>
      <c r="B17" s="404" t="s">
        <v>2045</v>
      </c>
      <c r="C17" s="405"/>
      <c r="D17" s="5"/>
      <c r="E17" s="5"/>
      <c r="F17" s="5"/>
      <c r="G17" s="5"/>
      <c r="H17" s="5"/>
      <c r="I17" s="5"/>
      <c r="J17" s="5"/>
      <c r="K17" s="5"/>
      <c r="L17" s="5"/>
      <c r="M17" s="5"/>
      <c r="N17" s="5"/>
      <c r="O17" s="5"/>
      <c r="P17" s="5"/>
    </row>
    <row r="18" spans="1:16" ht="27.75" hidden="1" customHeight="1" x14ac:dyDescent="0.25">
      <c r="A18" s="223" t="s">
        <v>2046</v>
      </c>
      <c r="B18" s="404" t="s">
        <v>2047</v>
      </c>
      <c r="C18" s="405"/>
      <c r="D18" s="5"/>
      <c r="E18" s="5"/>
      <c r="F18" s="5"/>
      <c r="G18" s="5"/>
      <c r="H18" s="5"/>
      <c r="I18" s="5"/>
      <c r="J18" s="5"/>
      <c r="K18" s="5"/>
      <c r="L18" s="5"/>
      <c r="M18" s="5"/>
      <c r="N18" s="5"/>
      <c r="O18" s="5"/>
      <c r="P18" s="5"/>
    </row>
    <row r="19" spans="1:16" ht="45" hidden="1" customHeight="1" x14ac:dyDescent="0.25">
      <c r="A19" s="223" t="s">
        <v>2046</v>
      </c>
      <c r="B19" s="404" t="s">
        <v>2048</v>
      </c>
      <c r="C19" s="405"/>
      <c r="D19" s="5"/>
      <c r="E19" s="5"/>
      <c r="F19" s="5"/>
      <c r="G19" s="5"/>
      <c r="H19" s="5"/>
      <c r="I19" s="5"/>
      <c r="J19" s="5"/>
      <c r="K19" s="5"/>
      <c r="L19" s="5"/>
      <c r="M19" s="5"/>
      <c r="N19" s="5"/>
      <c r="O19" s="5"/>
      <c r="P19" s="5"/>
    </row>
    <row r="20" spans="1:16" ht="45" hidden="1" customHeight="1" x14ac:dyDescent="0.25">
      <c r="A20" s="223" t="s">
        <v>2049</v>
      </c>
      <c r="B20" s="404" t="s">
        <v>2050</v>
      </c>
      <c r="C20" s="405"/>
      <c r="D20" s="5"/>
      <c r="E20" s="5"/>
      <c r="F20" s="5"/>
      <c r="G20" s="5"/>
      <c r="H20" s="5"/>
      <c r="I20" s="5"/>
      <c r="J20" s="5"/>
      <c r="K20" s="5"/>
      <c r="L20" s="5"/>
      <c r="M20" s="5"/>
      <c r="N20" s="5"/>
      <c r="O20" s="5"/>
      <c r="P20" s="5"/>
    </row>
    <row r="21" spans="1:16" ht="30" hidden="1" customHeight="1" x14ac:dyDescent="0.25">
      <c r="A21" s="223" t="s">
        <v>2051</v>
      </c>
      <c r="B21" s="404" t="s">
        <v>2052</v>
      </c>
      <c r="C21" s="405"/>
      <c r="D21" s="5"/>
      <c r="E21" s="5"/>
      <c r="F21" s="5"/>
      <c r="G21" s="5"/>
      <c r="H21" s="5"/>
      <c r="I21" s="5"/>
      <c r="J21" s="5"/>
      <c r="K21" s="5"/>
      <c r="L21" s="5"/>
      <c r="M21" s="5"/>
      <c r="N21" s="5"/>
      <c r="O21" s="5"/>
      <c r="P21" s="5"/>
    </row>
    <row r="22" spans="1:16" ht="30" hidden="1" customHeight="1" x14ac:dyDescent="0.25">
      <c r="A22" s="223" t="s">
        <v>2053</v>
      </c>
      <c r="B22" s="404" t="s">
        <v>2054</v>
      </c>
      <c r="C22" s="405"/>
      <c r="D22" s="5"/>
      <c r="E22" s="5"/>
      <c r="F22" s="5"/>
      <c r="G22" s="5"/>
      <c r="H22" s="5"/>
      <c r="I22" s="5"/>
      <c r="J22" s="5"/>
      <c r="K22" s="5"/>
      <c r="L22" s="5"/>
      <c r="M22" s="5"/>
      <c r="N22" s="5"/>
      <c r="O22" s="5"/>
      <c r="P22" s="5"/>
    </row>
    <row r="23" spans="1:16" ht="30" hidden="1" customHeight="1" x14ac:dyDescent="0.25">
      <c r="A23" s="223" t="s">
        <v>2055</v>
      </c>
      <c r="B23" s="404" t="s">
        <v>2056</v>
      </c>
      <c r="C23" s="405"/>
      <c r="D23" s="5"/>
      <c r="E23" s="5"/>
      <c r="F23" s="5"/>
      <c r="G23" s="5"/>
      <c r="H23" s="5"/>
      <c r="I23" s="5"/>
      <c r="J23" s="5"/>
      <c r="K23" s="5"/>
      <c r="L23" s="5"/>
      <c r="M23" s="5"/>
      <c r="N23" s="5"/>
      <c r="O23" s="5"/>
      <c r="P23" s="5"/>
    </row>
    <row r="24" spans="1:16" ht="30" hidden="1" customHeight="1" x14ac:dyDescent="0.25">
      <c r="A24" s="223" t="s">
        <v>2057</v>
      </c>
      <c r="B24" s="404" t="s">
        <v>2058</v>
      </c>
      <c r="C24" s="405"/>
      <c r="D24" s="5"/>
      <c r="E24" s="5"/>
      <c r="F24" s="5"/>
      <c r="G24" s="5"/>
      <c r="H24" s="5"/>
      <c r="I24" s="5"/>
      <c r="J24" s="5"/>
      <c r="K24" s="5"/>
      <c r="L24" s="5"/>
      <c r="M24" s="5"/>
      <c r="N24" s="5"/>
      <c r="O24" s="5"/>
      <c r="P24" s="5"/>
    </row>
    <row r="25" spans="1:16" ht="30" hidden="1" customHeight="1" x14ac:dyDescent="0.25">
      <c r="A25" s="223" t="s">
        <v>2059</v>
      </c>
      <c r="B25" s="404" t="s">
        <v>2060</v>
      </c>
      <c r="C25" s="405"/>
      <c r="D25" s="5"/>
      <c r="E25" s="5"/>
      <c r="F25" s="5"/>
      <c r="G25" s="5"/>
      <c r="H25" s="5"/>
      <c r="I25" s="5"/>
      <c r="J25" s="5"/>
      <c r="K25" s="5"/>
      <c r="L25" s="5"/>
      <c r="M25" s="5"/>
      <c r="N25" s="5"/>
      <c r="O25" s="5"/>
      <c r="P25" s="5"/>
    </row>
    <row r="26" spans="1:16" ht="30" hidden="1" customHeight="1" x14ac:dyDescent="0.25">
      <c r="A26" s="223" t="s">
        <v>2061</v>
      </c>
      <c r="B26" s="404" t="s">
        <v>2062</v>
      </c>
      <c r="C26" s="405"/>
      <c r="D26" s="5"/>
      <c r="E26" s="5"/>
      <c r="F26" s="5"/>
      <c r="G26" s="5"/>
      <c r="H26" s="5"/>
      <c r="I26" s="5"/>
      <c r="J26" s="5"/>
      <c r="K26" s="5"/>
      <c r="L26" s="5"/>
      <c r="M26" s="5"/>
      <c r="N26" s="5"/>
      <c r="O26" s="5"/>
      <c r="P26" s="5"/>
    </row>
    <row r="27" spans="1:16" ht="70.5" hidden="1" customHeight="1" x14ac:dyDescent="0.25">
      <c r="A27" s="223" t="s">
        <v>2063</v>
      </c>
      <c r="B27" s="404" t="s">
        <v>2064</v>
      </c>
      <c r="C27" s="405"/>
      <c r="D27" s="5"/>
      <c r="E27" s="5"/>
      <c r="F27" s="5"/>
      <c r="G27" s="5"/>
      <c r="H27" s="5"/>
      <c r="I27" s="5"/>
      <c r="J27" s="5"/>
      <c r="K27" s="5"/>
      <c r="L27" s="5"/>
      <c r="M27" s="5"/>
      <c r="N27" s="5"/>
      <c r="O27" s="5"/>
      <c r="P27" s="5"/>
    </row>
    <row r="28" spans="1:16" ht="48" hidden="1" customHeight="1" x14ac:dyDescent="0.25">
      <c r="A28" s="223" t="s">
        <v>2065</v>
      </c>
      <c r="B28" s="404" t="s">
        <v>2066</v>
      </c>
      <c r="C28" s="405"/>
      <c r="D28" s="5"/>
      <c r="E28" s="5"/>
      <c r="F28" s="5"/>
      <c r="G28" s="5"/>
      <c r="H28" s="5"/>
      <c r="I28" s="5"/>
      <c r="J28" s="5"/>
      <c r="K28" s="5"/>
      <c r="L28" s="5"/>
      <c r="M28" s="5"/>
      <c r="N28" s="5"/>
      <c r="O28" s="5"/>
      <c r="P28" s="5"/>
    </row>
    <row r="29" spans="1:16" ht="100.5" hidden="1" customHeight="1" x14ac:dyDescent="0.25">
      <c r="A29" s="223" t="s">
        <v>2067</v>
      </c>
      <c r="B29" s="404" t="s">
        <v>2068</v>
      </c>
      <c r="C29" s="405"/>
      <c r="D29" s="5"/>
      <c r="E29" s="5"/>
      <c r="F29" s="5"/>
      <c r="G29" s="5"/>
      <c r="H29" s="5"/>
      <c r="I29" s="5"/>
      <c r="J29" s="5"/>
      <c r="K29" s="5"/>
      <c r="L29" s="5"/>
      <c r="M29" s="5"/>
      <c r="N29" s="5"/>
      <c r="O29" s="5"/>
      <c r="P29" s="5"/>
    </row>
    <row r="30" spans="1:16" ht="45" hidden="1" customHeight="1" x14ac:dyDescent="0.25">
      <c r="A30" s="223" t="s">
        <v>2069</v>
      </c>
      <c r="B30" s="404" t="s">
        <v>2070</v>
      </c>
      <c r="C30" s="405"/>
      <c r="D30" s="5"/>
      <c r="E30" s="5"/>
      <c r="F30" s="5"/>
      <c r="G30" s="5"/>
      <c r="H30" s="5"/>
      <c r="I30" s="5"/>
      <c r="J30" s="5"/>
      <c r="K30" s="5"/>
      <c r="L30" s="5"/>
      <c r="M30" s="5"/>
      <c r="N30" s="5"/>
      <c r="O30" s="5"/>
      <c r="P30" s="5"/>
    </row>
    <row r="31" spans="1:16" ht="45" hidden="1" customHeight="1" x14ac:dyDescent="0.25">
      <c r="A31" s="223" t="s">
        <v>2071</v>
      </c>
      <c r="B31" s="404" t="s">
        <v>2072</v>
      </c>
      <c r="C31" s="405"/>
      <c r="D31" s="5"/>
      <c r="E31" s="5"/>
      <c r="F31" s="5"/>
      <c r="G31" s="5"/>
      <c r="H31" s="5"/>
      <c r="I31" s="5"/>
      <c r="J31" s="5"/>
      <c r="K31" s="5"/>
      <c r="L31" s="5"/>
      <c r="M31" s="5"/>
      <c r="N31" s="5"/>
      <c r="O31" s="5"/>
      <c r="P31" s="5"/>
    </row>
    <row r="32" spans="1:16" ht="45" hidden="1" customHeight="1" x14ac:dyDescent="0.25">
      <c r="A32" s="223" t="s">
        <v>2073</v>
      </c>
      <c r="B32" s="404" t="s">
        <v>2074</v>
      </c>
      <c r="C32" s="405"/>
      <c r="D32" s="5"/>
      <c r="E32" s="5"/>
      <c r="F32" s="5"/>
      <c r="G32" s="5"/>
      <c r="H32" s="5"/>
      <c r="I32" s="5"/>
      <c r="J32" s="5"/>
      <c r="K32" s="5"/>
      <c r="L32" s="5"/>
      <c r="M32" s="5"/>
      <c r="N32" s="5"/>
      <c r="O32" s="5"/>
      <c r="P32" s="5"/>
    </row>
    <row r="33" spans="1:16" ht="72" hidden="1" customHeight="1" x14ac:dyDescent="0.25">
      <c r="A33" s="223" t="s">
        <v>2075</v>
      </c>
      <c r="B33" s="404" t="s">
        <v>2076</v>
      </c>
      <c r="C33" s="405"/>
      <c r="D33" s="5"/>
      <c r="E33" s="5"/>
      <c r="F33" s="5"/>
      <c r="G33" s="5"/>
      <c r="H33" s="5"/>
      <c r="I33" s="5"/>
      <c r="J33" s="5"/>
      <c r="K33" s="5"/>
      <c r="L33" s="5"/>
      <c r="M33" s="5"/>
      <c r="N33" s="5"/>
      <c r="O33" s="5"/>
      <c r="P33" s="5"/>
    </row>
    <row r="34" spans="1:16" ht="79.5" hidden="1" customHeight="1" x14ac:dyDescent="0.25">
      <c r="A34" s="223" t="s">
        <v>2077</v>
      </c>
      <c r="B34" s="404" t="s">
        <v>2078</v>
      </c>
      <c r="C34" s="405"/>
      <c r="D34" s="5"/>
      <c r="E34" s="5"/>
      <c r="F34" s="5"/>
      <c r="G34" s="5"/>
      <c r="H34" s="5"/>
      <c r="I34" s="5"/>
      <c r="J34" s="5"/>
      <c r="K34" s="5"/>
      <c r="L34" s="5"/>
      <c r="M34" s="5"/>
      <c r="N34" s="5"/>
      <c r="O34" s="5"/>
      <c r="P34" s="5"/>
    </row>
    <row r="35" spans="1:16" ht="70.5" hidden="1" customHeight="1" x14ac:dyDescent="0.25">
      <c r="A35" s="223" t="s">
        <v>2079</v>
      </c>
      <c r="B35" s="404" t="s">
        <v>2080</v>
      </c>
      <c r="C35" s="405"/>
      <c r="D35" s="5"/>
      <c r="E35" s="5"/>
      <c r="F35" s="5"/>
      <c r="G35" s="5"/>
      <c r="H35" s="5"/>
      <c r="I35" s="5"/>
      <c r="J35" s="5"/>
      <c r="K35" s="5"/>
      <c r="L35" s="5"/>
      <c r="M35" s="5"/>
      <c r="N35" s="5"/>
      <c r="O35" s="5"/>
      <c r="P35" s="5"/>
    </row>
    <row r="36" spans="1:16" ht="45.75" hidden="1" customHeight="1" x14ac:dyDescent="0.25">
      <c r="A36" s="223" t="s">
        <v>2081</v>
      </c>
      <c r="B36" s="404" t="s">
        <v>2082</v>
      </c>
      <c r="C36" s="405"/>
      <c r="D36" s="5"/>
      <c r="E36" s="5"/>
      <c r="F36" s="5"/>
      <c r="G36" s="5"/>
      <c r="H36" s="5"/>
      <c r="I36" s="5"/>
      <c r="J36" s="5"/>
      <c r="K36" s="5"/>
      <c r="L36" s="5"/>
      <c r="M36" s="5"/>
      <c r="N36" s="5"/>
      <c r="O36" s="5"/>
      <c r="P36" s="5"/>
    </row>
    <row r="37" spans="1:16" ht="54.75" hidden="1" customHeight="1" x14ac:dyDescent="0.25">
      <c r="A37" s="223" t="s">
        <v>2083</v>
      </c>
      <c r="B37" s="404" t="s">
        <v>2084</v>
      </c>
      <c r="C37" s="405"/>
      <c r="D37" s="5"/>
      <c r="E37" s="5"/>
      <c r="F37" s="5"/>
      <c r="G37" s="5"/>
      <c r="H37" s="5"/>
      <c r="I37" s="5"/>
      <c r="J37" s="5"/>
      <c r="K37" s="5"/>
      <c r="L37" s="5"/>
      <c r="M37" s="5"/>
      <c r="N37" s="5"/>
      <c r="O37" s="5"/>
      <c r="P37" s="5"/>
    </row>
    <row r="38" spans="1:16" ht="37.5" hidden="1" customHeight="1" x14ac:dyDescent="0.25">
      <c r="A38" s="223" t="s">
        <v>2085</v>
      </c>
      <c r="B38" s="404" t="s">
        <v>2086</v>
      </c>
      <c r="C38" s="405"/>
      <c r="D38" s="5"/>
      <c r="E38" s="5"/>
      <c r="F38" s="5"/>
      <c r="G38" s="5"/>
      <c r="H38" s="5"/>
      <c r="I38" s="5"/>
      <c r="J38" s="5"/>
      <c r="K38" s="5"/>
      <c r="L38" s="5"/>
      <c r="M38" s="5"/>
      <c r="N38" s="5"/>
      <c r="O38" s="5"/>
      <c r="P38" s="5"/>
    </row>
    <row r="39" spans="1:16" ht="61.5" hidden="1" customHeight="1" x14ac:dyDescent="0.25">
      <c r="A39" s="223" t="s">
        <v>2087</v>
      </c>
      <c r="B39" s="404" t="s">
        <v>2088</v>
      </c>
      <c r="C39" s="405"/>
      <c r="D39" s="5"/>
      <c r="E39" s="5"/>
      <c r="F39" s="5"/>
      <c r="G39" s="5"/>
      <c r="H39" s="5"/>
      <c r="I39" s="5"/>
      <c r="J39" s="5"/>
      <c r="K39" s="5"/>
      <c r="L39" s="5"/>
      <c r="M39" s="5"/>
      <c r="N39" s="5"/>
      <c r="O39" s="5"/>
      <c r="P39" s="5"/>
    </row>
    <row r="40" spans="1:16" ht="53.25" hidden="1" customHeight="1" x14ac:dyDescent="0.25">
      <c r="A40" s="223" t="s">
        <v>2089</v>
      </c>
      <c r="B40" s="404" t="s">
        <v>2090</v>
      </c>
      <c r="C40" s="405"/>
      <c r="D40" s="5"/>
      <c r="E40" s="5"/>
      <c r="F40" s="5"/>
      <c r="G40" s="5"/>
      <c r="H40" s="5"/>
      <c r="I40" s="5"/>
      <c r="J40" s="5"/>
      <c r="K40" s="5"/>
      <c r="L40" s="5"/>
      <c r="M40" s="5"/>
      <c r="N40" s="5"/>
      <c r="O40" s="5"/>
      <c r="P40" s="5"/>
    </row>
    <row r="41" spans="1:16" ht="73.5" hidden="1" customHeight="1" x14ac:dyDescent="0.25">
      <c r="A41" s="223" t="s">
        <v>2091</v>
      </c>
      <c r="B41" s="404" t="s">
        <v>2092</v>
      </c>
      <c r="C41" s="405"/>
      <c r="D41" s="5"/>
      <c r="E41" s="5"/>
      <c r="F41" s="5"/>
      <c r="G41" s="5"/>
      <c r="H41" s="5"/>
      <c r="I41" s="5"/>
      <c r="J41" s="5"/>
      <c r="K41" s="5"/>
      <c r="L41" s="5"/>
      <c r="M41" s="5"/>
      <c r="N41" s="5"/>
      <c r="O41" s="5"/>
      <c r="P41" s="5"/>
    </row>
    <row r="42" spans="1:16" ht="57.75" hidden="1" customHeight="1" x14ac:dyDescent="0.25">
      <c r="A42" s="223" t="s">
        <v>2093</v>
      </c>
      <c r="B42" s="404" t="s">
        <v>2094</v>
      </c>
      <c r="C42" s="405"/>
      <c r="D42" s="5"/>
      <c r="E42" s="5"/>
      <c r="F42" s="5"/>
      <c r="G42" s="5"/>
      <c r="H42" s="5"/>
      <c r="I42" s="5"/>
      <c r="J42" s="5"/>
      <c r="K42" s="5"/>
      <c r="L42" s="5"/>
      <c r="M42" s="5"/>
      <c r="N42" s="5"/>
      <c r="O42" s="5"/>
      <c r="P42" s="5"/>
    </row>
    <row r="43" spans="1:16" ht="84" hidden="1" customHeight="1" x14ac:dyDescent="0.25">
      <c r="A43" s="223" t="s">
        <v>2095</v>
      </c>
      <c r="B43" s="404" t="s">
        <v>2096</v>
      </c>
      <c r="C43" s="405"/>
      <c r="D43" s="5"/>
      <c r="E43" s="5"/>
      <c r="F43" s="5"/>
      <c r="G43" s="5"/>
      <c r="H43" s="5"/>
      <c r="I43" s="5"/>
      <c r="J43" s="5"/>
      <c r="K43" s="5"/>
      <c r="L43" s="5"/>
      <c r="M43" s="5"/>
      <c r="N43" s="5"/>
      <c r="O43" s="5"/>
      <c r="P43" s="5"/>
    </row>
    <row r="44" spans="1:16" ht="48" hidden="1" customHeight="1" x14ac:dyDescent="0.25">
      <c r="A44" s="223" t="s">
        <v>2097</v>
      </c>
      <c r="B44" s="404" t="s">
        <v>2098</v>
      </c>
      <c r="C44" s="405"/>
      <c r="D44" s="5"/>
      <c r="E44" s="5"/>
      <c r="F44" s="5"/>
      <c r="G44" s="5"/>
      <c r="H44" s="5"/>
      <c r="I44" s="5"/>
      <c r="J44" s="5"/>
      <c r="K44" s="5"/>
      <c r="L44" s="5"/>
      <c r="M44" s="5"/>
      <c r="N44" s="5"/>
      <c r="O44" s="5"/>
      <c r="P44" s="5"/>
    </row>
    <row r="45" spans="1:16" ht="57" hidden="1" customHeight="1" x14ac:dyDescent="0.25">
      <c r="A45" s="223" t="s">
        <v>2099</v>
      </c>
      <c r="B45" s="404" t="s">
        <v>2100</v>
      </c>
      <c r="C45" s="405"/>
      <c r="D45" s="5"/>
      <c r="E45" s="5"/>
      <c r="F45" s="5"/>
      <c r="G45" s="5"/>
      <c r="H45" s="5"/>
      <c r="I45" s="5"/>
      <c r="J45" s="5"/>
      <c r="K45" s="5"/>
      <c r="L45" s="5"/>
      <c r="M45" s="5"/>
      <c r="N45" s="5"/>
      <c r="O45" s="5"/>
      <c r="P45" s="5"/>
    </row>
    <row r="46" spans="1:16" ht="73.5" hidden="1" customHeight="1" x14ac:dyDescent="0.25">
      <c r="A46" s="223" t="s">
        <v>2101</v>
      </c>
      <c r="B46" s="409" t="s">
        <v>2102</v>
      </c>
      <c r="C46" s="405"/>
      <c r="D46" s="5"/>
      <c r="E46" s="5"/>
      <c r="F46" s="5"/>
      <c r="G46" s="5"/>
      <c r="H46" s="5"/>
      <c r="I46" s="5"/>
      <c r="J46" s="5"/>
      <c r="K46" s="5"/>
      <c r="L46" s="5"/>
      <c r="M46" s="5"/>
      <c r="N46" s="5"/>
      <c r="O46" s="5"/>
      <c r="P46" s="5"/>
    </row>
    <row r="47" spans="1:16" ht="66" hidden="1" customHeight="1" x14ac:dyDescent="0.25">
      <c r="A47" s="39" t="s">
        <v>2103</v>
      </c>
      <c r="B47" s="410" t="s">
        <v>2104</v>
      </c>
      <c r="C47" s="410"/>
      <c r="D47" s="5"/>
      <c r="E47" s="5"/>
      <c r="F47" s="5"/>
      <c r="G47" s="5"/>
      <c r="H47" s="5"/>
      <c r="I47" s="5"/>
      <c r="J47" s="5"/>
      <c r="K47" s="5"/>
      <c r="L47" s="5"/>
      <c r="M47" s="5"/>
      <c r="N47" s="5"/>
      <c r="O47" s="5"/>
      <c r="P47" s="5"/>
    </row>
    <row r="48" spans="1:16" ht="123.75" customHeight="1" x14ac:dyDescent="0.25">
      <c r="A48" s="202" t="s">
        <v>2105</v>
      </c>
      <c r="B48" s="408" t="s">
        <v>2106</v>
      </c>
      <c r="C48" s="407"/>
      <c r="D48" s="5"/>
      <c r="E48" s="5"/>
      <c r="F48" s="5"/>
      <c r="G48" s="5"/>
      <c r="H48" s="5"/>
      <c r="I48" s="5"/>
      <c r="J48" s="5"/>
      <c r="K48" s="5"/>
      <c r="L48" s="5"/>
      <c r="M48" s="5"/>
      <c r="N48" s="5"/>
      <c r="O48" s="5"/>
      <c r="P48" s="5"/>
    </row>
    <row r="49" spans="1:16" ht="34.5" customHeight="1" x14ac:dyDescent="0.25">
      <c r="A49" s="202" t="s">
        <v>2107</v>
      </c>
      <c r="B49" s="406" t="s">
        <v>2108</v>
      </c>
      <c r="C49" s="407"/>
      <c r="D49" s="5"/>
      <c r="E49" s="5"/>
      <c r="F49" s="5"/>
      <c r="G49" s="5"/>
      <c r="H49" s="5"/>
      <c r="I49" s="5"/>
      <c r="J49" s="5"/>
      <c r="K49" s="5"/>
      <c r="L49" s="5"/>
      <c r="M49" s="5"/>
      <c r="N49" s="5"/>
      <c r="O49" s="5"/>
      <c r="P49" s="5"/>
    </row>
    <row r="50" spans="1:16" ht="34.5" customHeight="1" x14ac:dyDescent="0.25">
      <c r="A50" s="202" t="s">
        <v>2109</v>
      </c>
      <c r="B50" s="406" t="s">
        <v>2110</v>
      </c>
      <c r="C50" s="407"/>
      <c r="D50" s="5"/>
      <c r="E50" s="5"/>
      <c r="F50" s="5"/>
      <c r="G50" s="5"/>
      <c r="H50" s="5"/>
      <c r="I50" s="5"/>
      <c r="J50" s="5"/>
      <c r="K50" s="5"/>
      <c r="L50" s="5"/>
      <c r="M50" s="5"/>
      <c r="N50" s="5"/>
      <c r="O50" s="5"/>
      <c r="P50" s="5"/>
    </row>
    <row r="51" spans="1:16" ht="31.5" customHeight="1" x14ac:dyDescent="0.25">
      <c r="A51" s="224" t="s">
        <v>2111</v>
      </c>
      <c r="B51" s="404" t="s">
        <v>2112</v>
      </c>
      <c r="C51" s="405"/>
      <c r="D51" s="5"/>
      <c r="E51" s="5"/>
      <c r="F51" s="5"/>
      <c r="G51" s="5"/>
      <c r="H51" s="5"/>
      <c r="I51" s="5"/>
      <c r="J51" s="5"/>
      <c r="K51" s="5"/>
      <c r="L51" s="5"/>
      <c r="M51" s="5"/>
      <c r="N51" s="5"/>
      <c r="O51" s="5"/>
      <c r="P51" s="5"/>
    </row>
    <row r="52" spans="1:16" ht="31.5" customHeight="1" x14ac:dyDescent="0.25">
      <c r="A52" s="224" t="s">
        <v>2113</v>
      </c>
      <c r="B52" s="404" t="s">
        <v>2114</v>
      </c>
      <c r="C52" s="405"/>
      <c r="D52" s="5"/>
      <c r="E52" s="5"/>
      <c r="F52" s="5"/>
      <c r="G52" s="5"/>
      <c r="H52" s="5"/>
      <c r="I52" s="5"/>
      <c r="J52" s="5"/>
      <c r="K52" s="5"/>
      <c r="L52" s="5"/>
      <c r="M52" s="5"/>
      <c r="N52" s="5"/>
      <c r="O52" s="5"/>
      <c r="P52" s="5"/>
    </row>
    <row r="53" spans="1:16" ht="31.5" customHeight="1" x14ac:dyDescent="0.25">
      <c r="A53" s="224" t="s">
        <v>2115</v>
      </c>
      <c r="B53" s="411" t="s">
        <v>2116</v>
      </c>
      <c r="C53" s="412"/>
      <c r="D53" s="5"/>
      <c r="E53" s="5"/>
      <c r="F53" s="5"/>
      <c r="G53" s="5"/>
      <c r="H53" s="5"/>
      <c r="I53" s="5"/>
      <c r="J53" s="5"/>
      <c r="K53" s="5"/>
      <c r="L53" s="5"/>
      <c r="M53" s="5"/>
      <c r="N53" s="5"/>
      <c r="O53" s="5"/>
      <c r="P53" s="5"/>
    </row>
    <row r="54" spans="1:16" ht="31.5" customHeight="1" x14ac:dyDescent="0.25">
      <c r="A54" s="224" t="s">
        <v>2117</v>
      </c>
      <c r="B54" s="411" t="s">
        <v>2118</v>
      </c>
      <c r="C54" s="412"/>
      <c r="D54" s="5"/>
      <c r="E54" s="5"/>
      <c r="F54" s="5"/>
      <c r="G54" s="5"/>
      <c r="H54" s="5"/>
      <c r="I54" s="5"/>
      <c r="J54" s="5"/>
      <c r="K54" s="5"/>
      <c r="L54" s="5"/>
      <c r="M54" s="5"/>
      <c r="N54" s="5"/>
      <c r="O54" s="5"/>
      <c r="P54" s="5"/>
    </row>
    <row r="55" spans="1:16" ht="54.6" customHeight="1" x14ac:dyDescent="0.25">
      <c r="A55" s="224" t="s">
        <v>2119</v>
      </c>
      <c r="B55" s="411" t="s">
        <v>2120</v>
      </c>
      <c r="C55" s="412"/>
      <c r="D55" s="5"/>
      <c r="E55" s="5"/>
      <c r="F55" s="5"/>
      <c r="G55" s="5"/>
      <c r="H55" s="5"/>
      <c r="I55" s="5"/>
      <c r="J55" s="5"/>
      <c r="K55" s="5"/>
      <c r="L55" s="5"/>
      <c r="M55" s="5"/>
      <c r="N55" s="5"/>
      <c r="O55" s="5"/>
      <c r="P55" s="5"/>
    </row>
    <row r="56" spans="1:16" ht="54.6" customHeight="1" x14ac:dyDescent="0.25">
      <c r="A56" s="224" t="s">
        <v>2121</v>
      </c>
      <c r="B56" s="411" t="s">
        <v>2122</v>
      </c>
      <c r="C56" s="412"/>
      <c r="D56" s="5"/>
      <c r="E56" s="5"/>
      <c r="F56" s="5"/>
      <c r="G56" s="5"/>
      <c r="H56" s="5"/>
      <c r="I56" s="5"/>
      <c r="J56" s="5"/>
      <c r="K56" s="5"/>
      <c r="L56" s="5"/>
      <c r="M56" s="5"/>
      <c r="N56" s="5"/>
      <c r="O56" s="5"/>
      <c r="P56" s="5"/>
    </row>
    <row r="57" spans="1:16" ht="54" customHeight="1" x14ac:dyDescent="0.25">
      <c r="A57" s="224" t="s">
        <v>2123</v>
      </c>
      <c r="B57" s="411" t="s">
        <v>2124</v>
      </c>
      <c r="C57" s="412"/>
      <c r="D57" s="5"/>
      <c r="E57" s="5"/>
      <c r="F57" s="5"/>
      <c r="G57" s="5"/>
      <c r="H57" s="5"/>
      <c r="I57" s="5"/>
      <c r="J57" s="5"/>
      <c r="K57" s="5"/>
      <c r="L57" s="5"/>
      <c r="M57" s="5"/>
      <c r="N57" s="5"/>
      <c r="O57" s="5"/>
      <c r="P57" s="5"/>
    </row>
    <row r="58" spans="1:16" ht="31.2" customHeight="1" x14ac:dyDescent="0.25">
      <c r="A58" s="270" t="s">
        <v>2125</v>
      </c>
      <c r="B58" s="402" t="s">
        <v>2126</v>
      </c>
      <c r="C58" s="403"/>
      <c r="D58" s="5"/>
      <c r="E58" s="5"/>
      <c r="F58" s="5"/>
      <c r="G58" s="5"/>
      <c r="H58" s="5"/>
      <c r="I58" s="5"/>
      <c r="J58" s="5"/>
      <c r="K58" s="5"/>
      <c r="L58" s="5"/>
      <c r="M58" s="5"/>
      <c r="N58" s="5"/>
      <c r="O58" s="5"/>
      <c r="P58" s="5"/>
    </row>
    <row r="59" spans="1:16" ht="46.5" customHeight="1" x14ac:dyDescent="0.25">
      <c r="A59" s="302" t="s">
        <v>2127</v>
      </c>
      <c r="B59" s="417" t="s">
        <v>2128</v>
      </c>
      <c r="C59" s="418"/>
      <c r="D59" s="298"/>
      <c r="E59" s="5"/>
      <c r="F59" s="5"/>
      <c r="G59" s="5"/>
      <c r="H59" s="5"/>
      <c r="I59" s="5"/>
      <c r="J59" s="5"/>
      <c r="K59" s="5"/>
      <c r="L59" s="5"/>
      <c r="M59" s="5"/>
      <c r="N59" s="5"/>
      <c r="O59" s="5"/>
      <c r="P59" s="5"/>
    </row>
    <row r="60" spans="1:16" ht="39" customHeight="1" x14ac:dyDescent="0.25">
      <c r="A60" s="329" t="s">
        <v>2129</v>
      </c>
      <c r="B60" s="417" t="s">
        <v>2130</v>
      </c>
      <c r="C60" s="418"/>
      <c r="D60" s="328"/>
      <c r="E60" s="327"/>
      <c r="F60" s="327"/>
      <c r="G60" s="327"/>
      <c r="H60" s="327"/>
      <c r="I60" s="327"/>
      <c r="J60" s="327"/>
      <c r="K60" s="327"/>
      <c r="L60" s="327"/>
      <c r="M60" s="327"/>
      <c r="N60" s="327"/>
      <c r="O60" s="327"/>
      <c r="P60" s="327"/>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1969</v>
      </c>
    </row>
    <row r="2" spans="1:1" ht="12.75" customHeight="1" x14ac:dyDescent="0.25">
      <c r="A2" s="204"/>
    </row>
    <row r="3" spans="1:1" ht="13.2" x14ac:dyDescent="0.25">
      <c r="A3" s="205" t="s">
        <v>1970</v>
      </c>
    </row>
    <row r="4" spans="1:1" ht="39" customHeight="1" x14ac:dyDescent="0.25">
      <c r="A4" s="205" t="s">
        <v>1971</v>
      </c>
    </row>
    <row r="5" spans="1:1" ht="60.75" customHeight="1" x14ac:dyDescent="0.25">
      <c r="A5" s="205" t="s">
        <v>1972</v>
      </c>
    </row>
    <row r="6" spans="1:1" ht="27" customHeight="1" x14ac:dyDescent="0.25">
      <c r="A6" s="206" t="s">
        <v>1973</v>
      </c>
    </row>
    <row r="7" spans="1:1" ht="51" x14ac:dyDescent="0.25">
      <c r="A7" s="207" t="s">
        <v>1974</v>
      </c>
    </row>
    <row r="8" spans="1:1" ht="71.400000000000006" x14ac:dyDescent="0.25">
      <c r="A8" s="208" t="s">
        <v>1975</v>
      </c>
    </row>
    <row r="9" spans="1:1" ht="20.399999999999999" x14ac:dyDescent="0.25">
      <c r="A9" s="205" t="s">
        <v>1976</v>
      </c>
    </row>
    <row r="10" spans="1:1" ht="40.799999999999997" x14ac:dyDescent="0.25">
      <c r="A10" s="205" t="s">
        <v>1977</v>
      </c>
    </row>
    <row r="11" spans="1:1" ht="42.75" customHeight="1" x14ac:dyDescent="0.25">
      <c r="A11" s="209" t="s">
        <v>1978</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4">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1982</v>
      </c>
      <c r="C6" s="239">
        <v>11935</v>
      </c>
      <c r="D6" s="315"/>
      <c r="E6" s="235"/>
      <c r="F6" s="234"/>
      <c r="G6" s="234"/>
      <c r="H6" s="19" t="s">
        <v>1983</v>
      </c>
      <c r="I6" s="20" t="s">
        <v>1984</v>
      </c>
      <c r="J6" s="5"/>
      <c r="K6" s="5"/>
      <c r="L6" s="5"/>
      <c r="M6" s="5"/>
      <c r="N6" s="5"/>
      <c r="O6" s="5"/>
      <c r="P6" s="5"/>
      <c r="Q6" s="5"/>
      <c r="R6" s="5"/>
      <c r="S6" s="5"/>
      <c r="T6" s="5"/>
      <c r="U6" s="5"/>
      <c r="V6" s="5"/>
      <c r="W6" s="5"/>
    </row>
    <row r="7" spans="1:23" ht="13.5" customHeight="1" x14ac:dyDescent="0.25">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5">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5">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5">
      <c r="B12" s="24"/>
      <c r="C12" s="25"/>
      <c r="D12" s="315"/>
      <c r="E12" s="338"/>
      <c r="F12" s="362" t="s">
        <v>1993</v>
      </c>
      <c r="G12" s="363"/>
      <c r="H12" s="323" t="s">
        <v>3653</v>
      </c>
      <c r="I12" s="27" t="s">
        <v>1994</v>
      </c>
      <c r="J12" s="228"/>
      <c r="K12" s="228"/>
      <c r="L12" s="5"/>
      <c r="M12" s="5"/>
      <c r="N12" s="5"/>
      <c r="O12" s="5"/>
      <c r="P12" s="5"/>
      <c r="Q12" s="5"/>
      <c r="R12" s="5"/>
      <c r="S12" s="5"/>
      <c r="T12" s="5"/>
      <c r="U12" s="5"/>
      <c r="V12" s="5"/>
      <c r="W12" s="5"/>
    </row>
    <row r="13" spans="1:23" ht="22.8" x14ac:dyDescent="0.25">
      <c r="B13" s="18" t="s">
        <v>1995</v>
      </c>
      <c r="C13" s="242" t="s">
        <v>5</v>
      </c>
      <c r="D13" s="315"/>
      <c r="E13" s="338"/>
      <c r="F13" s="335" t="s">
        <v>1996</v>
      </c>
      <c r="G13" s="336"/>
      <c r="H13" s="337"/>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1997</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5">
      <c r="A17" s="359" t="s">
        <v>1986</v>
      </c>
      <c r="B17" s="342" t="str">
        <f>'PR-RAS'!B6</f>
        <v>PRIHODI POSLOVANJA (šifre 61+62+63+64+65+66+67+68)</v>
      </c>
      <c r="C17" s="343"/>
      <c r="D17" s="343"/>
      <c r="E17" s="343"/>
      <c r="F17" s="344"/>
      <c r="G17" s="28" t="str">
        <f>'PR-RAS'!C6</f>
        <v>6</v>
      </c>
      <c r="H17" s="275">
        <f>'PR-RAS'!D6</f>
        <v>650154.44999999995</v>
      </c>
      <c r="I17" s="275">
        <f>'PR-RAS'!E6</f>
        <v>794128.1399999999</v>
      </c>
      <c r="J17" s="5"/>
      <c r="K17" s="5"/>
      <c r="L17" s="5"/>
      <c r="M17" s="5"/>
      <c r="N17" s="5"/>
      <c r="O17" s="5"/>
      <c r="P17" s="5"/>
      <c r="Q17" s="5"/>
      <c r="R17" s="5"/>
      <c r="S17" s="5"/>
      <c r="T17" s="5"/>
      <c r="U17" s="5"/>
      <c r="V17" s="5"/>
      <c r="W17" s="5"/>
    </row>
    <row r="18" spans="1:23" ht="12.75" customHeight="1" x14ac:dyDescent="0.25">
      <c r="A18" s="360"/>
      <c r="B18" s="345" t="str">
        <f>'PR-RAS'!B152</f>
        <v xml:space="preserve">RASHODI POSLOVANJA (šifre 31+32+34+35+36+37+38) </v>
      </c>
      <c r="C18" s="346"/>
      <c r="D18" s="346"/>
      <c r="E18" s="346"/>
      <c r="F18" s="347"/>
      <c r="G18" s="29" t="str">
        <f>'PR-RAS'!C152</f>
        <v>3</v>
      </c>
      <c r="H18" s="275">
        <f>'PR-RAS'!D152</f>
        <v>871513.02999999991</v>
      </c>
      <c r="I18" s="275">
        <f>'PR-RAS'!E152</f>
        <v>760603.16000000015</v>
      </c>
      <c r="J18" s="5"/>
      <c r="K18" s="5"/>
      <c r="L18" s="5"/>
      <c r="M18" s="5"/>
      <c r="N18" s="5"/>
      <c r="O18" s="5"/>
      <c r="P18" s="5"/>
      <c r="Q18" s="5"/>
      <c r="R18" s="5"/>
      <c r="S18" s="5"/>
      <c r="T18" s="5"/>
      <c r="U18" s="5"/>
      <c r="V18" s="5"/>
      <c r="W18" s="5"/>
    </row>
    <row r="19" spans="1:23" ht="12.75" customHeight="1" x14ac:dyDescent="0.25">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1"/>
      <c r="B20" s="348" t="str">
        <f>'PR-RAS'!B650</f>
        <v>Manjak prihoda i primitaka za pokriće u sljedećem razdoblju (šifre Y005 + '9222-9221' - X005 - '9221-9222' )</v>
      </c>
      <c r="C20" s="349"/>
      <c r="D20" s="349"/>
      <c r="E20" s="349"/>
      <c r="F20" s="350"/>
      <c r="G20" s="30" t="str">
        <f>'PR-RAS'!C650</f>
        <v>Y006</v>
      </c>
      <c r="H20" s="275">
        <f>'PR-RAS'!D650</f>
        <v>219418.85999999993</v>
      </c>
      <c r="I20" s="275">
        <f>'PR-RAS'!E650</f>
        <v>189226.50000000032</v>
      </c>
      <c r="J20" s="5"/>
      <c r="K20" s="5"/>
      <c r="L20" s="5"/>
      <c r="M20" s="5"/>
      <c r="N20" s="5"/>
      <c r="O20" s="5"/>
      <c r="P20" s="5"/>
      <c r="Q20" s="5"/>
      <c r="R20" s="5"/>
      <c r="S20" s="5"/>
      <c r="T20" s="5"/>
      <c r="U20" s="5"/>
      <c r="V20" s="5"/>
      <c r="W20" s="5"/>
    </row>
    <row r="21" spans="1:23" ht="29.25" customHeight="1" x14ac:dyDescent="0.25">
      <c r="A21" s="200" t="s">
        <v>1997</v>
      </c>
      <c r="B21" s="339" t="s">
        <v>8</v>
      </c>
      <c r="C21" s="340"/>
      <c r="D21" s="340"/>
      <c r="E21" s="340"/>
      <c r="F21" s="341"/>
      <c r="G21" s="201" t="s">
        <v>9</v>
      </c>
      <c r="H21" s="265" t="s">
        <v>1998</v>
      </c>
      <c r="I21" s="266" t="s">
        <v>1999</v>
      </c>
      <c r="J21" s="5"/>
      <c r="K21" s="5"/>
      <c r="L21" s="5"/>
      <c r="M21" s="5"/>
      <c r="N21" s="5"/>
      <c r="O21" s="5"/>
      <c r="P21" s="5"/>
      <c r="Q21" s="5"/>
      <c r="R21" s="5"/>
      <c r="S21" s="5"/>
      <c r="T21" s="5"/>
      <c r="U21" s="5"/>
      <c r="V21" s="5"/>
      <c r="W21" s="5"/>
    </row>
    <row r="22" spans="1:23" ht="12.75" customHeight="1" x14ac:dyDescent="0.25">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5">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5">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5">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5">
      <c r="A26" s="200" t="s">
        <v>1997</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5">
      <c r="A27" s="359" t="s">
        <v>2000</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5">
      <c r="A32" s="200" t="s">
        <v>1997</v>
      </c>
      <c r="B32" s="339" t="s">
        <v>8</v>
      </c>
      <c r="C32" s="340"/>
      <c r="D32" s="340"/>
      <c r="E32" s="340"/>
      <c r="F32" s="341"/>
      <c r="G32" s="201" t="s">
        <v>9</v>
      </c>
      <c r="H32" s="265" t="s">
        <v>2001</v>
      </c>
      <c r="I32" s="266" t="s">
        <v>2002</v>
      </c>
      <c r="J32" s="5"/>
      <c r="K32" s="5"/>
      <c r="L32" s="5"/>
      <c r="M32" s="5"/>
      <c r="N32" s="5"/>
      <c r="O32" s="5"/>
      <c r="P32" s="5"/>
      <c r="Q32" s="5"/>
      <c r="R32" s="5"/>
      <c r="S32" s="5"/>
      <c r="T32" s="5"/>
      <c r="U32" s="5"/>
      <c r="V32" s="5"/>
      <c r="W32" s="5"/>
    </row>
    <row r="33" spans="1:23" ht="12.75" customHeight="1" x14ac:dyDescent="0.25">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1997</v>
      </c>
      <c r="B37" s="339" t="s">
        <v>8</v>
      </c>
      <c r="C37" s="340"/>
      <c r="D37" s="340"/>
      <c r="E37" s="340"/>
      <c r="F37" s="341"/>
      <c r="G37" s="201" t="s">
        <v>9</v>
      </c>
      <c r="H37" s="265" t="s">
        <v>1998</v>
      </c>
      <c r="I37" s="266" t="s">
        <v>1950</v>
      </c>
      <c r="J37" s="5"/>
      <c r="K37" s="5"/>
      <c r="L37" s="5"/>
      <c r="M37" s="5"/>
      <c r="N37" s="5"/>
      <c r="O37" s="5"/>
      <c r="P37" s="5"/>
      <c r="Q37" s="5"/>
      <c r="R37" s="5"/>
      <c r="S37" s="5"/>
      <c r="T37" s="5"/>
      <c r="U37" s="5"/>
      <c r="V37" s="5"/>
      <c r="W37" s="5"/>
    </row>
    <row r="38" spans="1:23" ht="12.75" customHeight="1" x14ac:dyDescent="0.25">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5">
      <c r="A39" s="360"/>
      <c r="B39" s="345" t="str">
        <f>OBVEZE!B44</f>
        <v>Stanje obveza na kraju izvještajnog razdoblja (šifre V001+V002-V004) i (šifre V007+V009)</v>
      </c>
      <c r="C39" s="346"/>
      <c r="D39" s="346"/>
      <c r="E39" s="346"/>
      <c r="F39" s="347"/>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5">
      <c r="A40" s="360"/>
      <c r="B40" s="345" t="str">
        <f>OBVEZE!B45</f>
        <v>Stanje dospjelih obveza na kraju izvještajnog razdoblja (šifre V008+D23+D24 + 'D dio 25,26' + D27)</v>
      </c>
      <c r="C40" s="346"/>
      <c r="D40" s="346"/>
      <c r="E40" s="346"/>
      <c r="F40" s="347"/>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5">
      <c r="A41" s="361"/>
      <c r="B41" s="348" t="str">
        <f>OBVEZE!B104</f>
        <v>Stanje nedospjelih obveza na kraju izvještajnog razdoblja (šifre V010 + ND23 + ND24 + 'ND dio 25,26' + ND27)</v>
      </c>
      <c r="C41" s="349"/>
      <c r="D41" s="349"/>
      <c r="E41" s="349"/>
      <c r="F41" s="350"/>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4" t="s">
        <v>2004</v>
      </c>
      <c r="F44" s="354"/>
      <c r="G44" s="229"/>
      <c r="H44" s="355" t="s">
        <v>2005</v>
      </c>
      <c r="I44" s="355"/>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8" t="s">
        <v>6</v>
      </c>
      <c r="B2" s="379"/>
      <c r="C2" s="379"/>
      <c r="D2" s="379"/>
      <c r="E2" s="379"/>
      <c r="F2" s="379"/>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80" t="s">
        <v>14</v>
      </c>
      <c r="B5" s="381"/>
      <c r="C5" s="166"/>
      <c r="D5" s="52"/>
      <c r="E5" s="52"/>
      <c r="F5" s="44"/>
    </row>
    <row r="6" spans="1:24" ht="12.75" customHeight="1" x14ac:dyDescent="0.25">
      <c r="A6" s="63">
        <v>6</v>
      </c>
      <c r="B6" s="220" t="s">
        <v>15</v>
      </c>
      <c r="C6" s="247" t="s">
        <v>16</v>
      </c>
      <c r="D6" s="60">
        <f>D7+D43+D49+D82+D106+D125+D134+D140</f>
        <v>650154.44999999995</v>
      </c>
      <c r="E6" s="60">
        <f>E7+E43+E49+E82+E106+E125+E134+E140</f>
        <v>794128.1399999999</v>
      </c>
      <c r="F6" s="45">
        <f t="shared" ref="F6:F132" si="0">IF(D6&lt;&gt;0,IF(E6/D6&gt;=100,"&gt;&gt;100",E6/D6*100),"-")</f>
        <v>122.14453657896212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533142.56999999995</v>
      </c>
      <c r="E49" s="60">
        <f>E50+E53+E58+E61+E64+E68+E71+E74+E77</f>
        <v>543775.47</v>
      </c>
      <c r="F49" s="45">
        <f t="shared" si="0"/>
        <v>101.99438210308361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0</v>
      </c>
      <c r="E67" s="192"/>
      <c r="F67" s="71" t="str">
        <f t="shared" si="0"/>
        <v>-</v>
      </c>
    </row>
    <row r="68" spans="1:6" ht="22.8" x14ac:dyDescent="0.25">
      <c r="A68" s="63" t="s">
        <v>139</v>
      </c>
      <c r="B68" s="183" t="s">
        <v>140</v>
      </c>
      <c r="C68" s="247" t="s">
        <v>139</v>
      </c>
      <c r="D68" s="60">
        <f t="shared" ref="D68:E68" si="11">SUM(D69:D70)</f>
        <v>533142.56999999995</v>
      </c>
      <c r="E68" s="60">
        <f t="shared" si="11"/>
        <v>543775.47</v>
      </c>
      <c r="F68" s="45">
        <f t="shared" si="0"/>
        <v>101.99438210308361</v>
      </c>
    </row>
    <row r="69" spans="1:6" ht="12.75" customHeight="1" x14ac:dyDescent="0.25">
      <c r="A69" s="63" t="s">
        <v>141</v>
      </c>
      <c r="B69" s="64" t="s">
        <v>142</v>
      </c>
      <c r="C69" s="247" t="s">
        <v>141</v>
      </c>
      <c r="D69" s="194">
        <v>533142.56999999995</v>
      </c>
      <c r="E69" s="194">
        <v>543775.47</v>
      </c>
      <c r="F69" s="45">
        <f t="shared" si="0"/>
        <v>101.99438210308361</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0.01</v>
      </c>
      <c r="E82" s="60">
        <f t="shared" si="15"/>
        <v>0.01</v>
      </c>
      <c r="F82" s="45">
        <f t="shared" si="0"/>
        <v>100</v>
      </c>
    </row>
    <row r="83" spans="1:6" ht="12.75" customHeight="1" x14ac:dyDescent="0.25">
      <c r="A83" s="63">
        <v>641</v>
      </c>
      <c r="B83" s="64" t="s">
        <v>169</v>
      </c>
      <c r="C83" s="247" t="s">
        <v>170</v>
      </c>
      <c r="D83" s="60">
        <f t="shared" ref="D83:E83" si="16">SUM(D84:D90)</f>
        <v>0.01</v>
      </c>
      <c r="E83" s="60">
        <f t="shared" si="16"/>
        <v>0.01</v>
      </c>
      <c r="F83" s="45">
        <f t="shared" si="0"/>
        <v>100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0.01</v>
      </c>
      <c r="E85" s="194">
        <v>0.01</v>
      </c>
      <c r="F85" s="45">
        <f t="shared" si="0"/>
        <v>100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12700.66</v>
      </c>
      <c r="E106" s="60">
        <f>E107+E112+E120+E124</f>
        <v>29916.59</v>
      </c>
      <c r="F106" s="45">
        <f t="shared" si="0"/>
        <v>235.55145953044959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12700.66</v>
      </c>
      <c r="E112" s="60">
        <f t="shared" si="20"/>
        <v>29916.59</v>
      </c>
      <c r="F112" s="45">
        <f t="shared" si="0"/>
        <v>235.55145953044959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12700.66</v>
      </c>
      <c r="E117" s="194">
        <v>29916.59</v>
      </c>
      <c r="F117" s="45">
        <f t="shared" si="0"/>
        <v>235.55145953044959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v>0</v>
      </c>
      <c r="E124" s="192"/>
      <c r="F124" s="71" t="str">
        <f t="shared" si="0"/>
        <v>-</v>
      </c>
    </row>
    <row r="125" spans="1:6" ht="22.8" x14ac:dyDescent="0.25">
      <c r="A125" s="63">
        <v>66</v>
      </c>
      <c r="B125" s="182" t="s">
        <v>253</v>
      </c>
      <c r="C125" s="247" t="s">
        <v>254</v>
      </c>
      <c r="D125" s="60">
        <f t="shared" ref="D125:E125" si="22">D126+D129</f>
        <v>4197.5</v>
      </c>
      <c r="E125" s="60">
        <f t="shared" si="22"/>
        <v>4672.5</v>
      </c>
      <c r="F125" s="45">
        <f t="shared" si="0"/>
        <v>111.31625967837999</v>
      </c>
    </row>
    <row r="126" spans="1:6" ht="12.75" customHeight="1" x14ac:dyDescent="0.25">
      <c r="A126" s="63">
        <v>661</v>
      </c>
      <c r="B126" s="65" t="s">
        <v>255</v>
      </c>
      <c r="C126" s="247" t="s">
        <v>256</v>
      </c>
      <c r="D126" s="60">
        <f t="shared" ref="D126:E126" si="23">SUM(D127:D128)</f>
        <v>4197.5</v>
      </c>
      <c r="E126" s="60">
        <f t="shared" si="23"/>
        <v>4672.5</v>
      </c>
      <c r="F126" s="45">
        <f t="shared" si="0"/>
        <v>111.31625967837999</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4197.5</v>
      </c>
      <c r="E128" s="194">
        <v>4672.5</v>
      </c>
      <c r="F128" s="45">
        <f t="shared" si="0"/>
        <v>111.31625967837999</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100113.71</v>
      </c>
      <c r="E134" s="60">
        <f t="shared" si="25"/>
        <v>215763.56999999998</v>
      </c>
      <c r="F134" s="45">
        <f t="shared" ref="F134:F229" si="26">IF(D134&lt;&gt;0,IF(E134/D134&gt;=100,"&gt;&gt;100",E134/D134*100),"-")</f>
        <v>215.51850390920481</v>
      </c>
    </row>
    <row r="135" spans="1:6" ht="22.8" x14ac:dyDescent="0.25">
      <c r="A135" s="63">
        <v>671</v>
      </c>
      <c r="B135" s="182" t="s">
        <v>273</v>
      </c>
      <c r="C135" s="247" t="s">
        <v>274</v>
      </c>
      <c r="D135" s="60">
        <f t="shared" ref="D135:E135" si="27">SUM(D136:D138)</f>
        <v>100113.71</v>
      </c>
      <c r="E135" s="60">
        <f t="shared" si="27"/>
        <v>215763.56999999998</v>
      </c>
      <c r="F135" s="45">
        <f t="shared" si="26"/>
        <v>215.51850390920481</v>
      </c>
    </row>
    <row r="136" spans="1:6" ht="12.75" customHeight="1" x14ac:dyDescent="0.25">
      <c r="A136" s="63">
        <v>6711</v>
      </c>
      <c r="B136" s="65" t="s">
        <v>275</v>
      </c>
      <c r="C136" s="247" t="s">
        <v>276</v>
      </c>
      <c r="D136" s="194">
        <v>100113.71</v>
      </c>
      <c r="E136" s="194">
        <v>209088.77</v>
      </c>
      <c r="F136" s="45">
        <f t="shared" si="26"/>
        <v>208.85128520359495</v>
      </c>
    </row>
    <row r="137" spans="1:6" ht="22.8" x14ac:dyDescent="0.25">
      <c r="A137" s="63">
        <v>6712</v>
      </c>
      <c r="B137" s="182" t="s">
        <v>277</v>
      </c>
      <c r="C137" s="247" t="s">
        <v>278</v>
      </c>
      <c r="D137" s="194">
        <v>0</v>
      </c>
      <c r="E137" s="194">
        <v>6674.8</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871513.02999999991</v>
      </c>
      <c r="E152" s="60">
        <f>E153+E164+E202+E221+E230+E262+E273</f>
        <v>760603.16000000015</v>
      </c>
      <c r="F152" s="45">
        <f t="shared" si="26"/>
        <v>87.273871281075415</v>
      </c>
    </row>
    <row r="153" spans="1:6" ht="12.75" customHeight="1" x14ac:dyDescent="0.25">
      <c r="A153" s="63">
        <v>31</v>
      </c>
      <c r="B153" s="64" t="s">
        <v>308</v>
      </c>
      <c r="C153" s="247" t="s">
        <v>3</v>
      </c>
      <c r="D153" s="60">
        <f t="shared" ref="D153:E153" si="30">D154+D159+D160</f>
        <v>760143.58</v>
      </c>
      <c r="E153" s="60">
        <f t="shared" si="30"/>
        <v>644182.87000000011</v>
      </c>
      <c r="F153" s="45">
        <f t="shared" si="26"/>
        <v>84.744893852816617</v>
      </c>
    </row>
    <row r="154" spans="1:6" ht="12.75" customHeight="1" x14ac:dyDescent="0.25">
      <c r="A154" s="63">
        <v>311</v>
      </c>
      <c r="B154" s="64" t="s">
        <v>309</v>
      </c>
      <c r="C154" s="247" t="s">
        <v>310</v>
      </c>
      <c r="D154" s="60">
        <f t="shared" ref="D154:E154" si="31">SUM(D155:D158)</f>
        <v>656600.52</v>
      </c>
      <c r="E154" s="60">
        <f t="shared" si="31"/>
        <v>550787.70000000007</v>
      </c>
      <c r="F154" s="45">
        <f t="shared" si="26"/>
        <v>83.88474928408526</v>
      </c>
    </row>
    <row r="155" spans="1:6" ht="12.75" customHeight="1" x14ac:dyDescent="0.25">
      <c r="A155" s="63">
        <v>3111</v>
      </c>
      <c r="B155" s="64" t="s">
        <v>311</v>
      </c>
      <c r="C155" s="247" t="s">
        <v>312</v>
      </c>
      <c r="D155" s="194">
        <v>639127.47</v>
      </c>
      <c r="E155" s="194">
        <v>539046.81000000006</v>
      </c>
      <c r="F155" s="45">
        <f t="shared" si="26"/>
        <v>84.341048586129475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6822.15</v>
      </c>
      <c r="E157" s="194">
        <v>2594.1799999999998</v>
      </c>
      <c r="F157" s="45">
        <f t="shared" si="26"/>
        <v>38.025842293118743</v>
      </c>
    </row>
    <row r="158" spans="1:6" ht="12.75" customHeight="1" x14ac:dyDescent="0.25">
      <c r="A158" s="63">
        <v>3114</v>
      </c>
      <c r="B158" s="65" t="s">
        <v>317</v>
      </c>
      <c r="C158" s="247" t="s">
        <v>318</v>
      </c>
      <c r="D158" s="194">
        <v>10650.9</v>
      </c>
      <c r="E158" s="194">
        <v>9146.7099999999991</v>
      </c>
      <c r="F158" s="45">
        <f t="shared" si="26"/>
        <v>85.87734369865457</v>
      </c>
    </row>
    <row r="159" spans="1:6" ht="12.75" customHeight="1" x14ac:dyDescent="0.25">
      <c r="A159" s="63">
        <v>312</v>
      </c>
      <c r="B159" s="65" t="s">
        <v>319</v>
      </c>
      <c r="C159" s="247" t="s">
        <v>320</v>
      </c>
      <c r="D159" s="194">
        <v>2660.85</v>
      </c>
      <c r="E159" s="194">
        <v>7583.1</v>
      </c>
      <c r="F159" s="45">
        <f t="shared" si="26"/>
        <v>284.98787981284181</v>
      </c>
    </row>
    <row r="160" spans="1:6" ht="12.75" customHeight="1" x14ac:dyDescent="0.25">
      <c r="A160" s="63">
        <v>313</v>
      </c>
      <c r="B160" s="65" t="s">
        <v>321</v>
      </c>
      <c r="C160" s="247" t="s">
        <v>322</v>
      </c>
      <c r="D160" s="60">
        <f t="shared" ref="D160:E160" si="32">SUM(D161:D163)</f>
        <v>100882.21</v>
      </c>
      <c r="E160" s="60">
        <f t="shared" si="32"/>
        <v>85812.07</v>
      </c>
      <c r="F160" s="45">
        <f t="shared" si="26"/>
        <v>85.061647638369536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100882.21</v>
      </c>
      <c r="E162" s="194">
        <v>85812.07</v>
      </c>
      <c r="F162" s="45">
        <f t="shared" si="26"/>
        <v>85.061647638369536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106617.99</v>
      </c>
      <c r="E164" s="60">
        <f>E165+E170+E178+E188+E189+E194</f>
        <v>111613.67</v>
      </c>
      <c r="F164" s="45">
        <f t="shared" si="26"/>
        <v>104.6855882389079</v>
      </c>
    </row>
    <row r="165" spans="1:6" ht="12.75" customHeight="1" x14ac:dyDescent="0.25">
      <c r="A165" s="63">
        <v>321</v>
      </c>
      <c r="B165" s="64" t="s">
        <v>331</v>
      </c>
      <c r="C165" s="247" t="s">
        <v>332</v>
      </c>
      <c r="D165" s="60">
        <f t="shared" ref="D165:E165" si="33">SUM(D166:D169)</f>
        <v>17006.350000000002</v>
      </c>
      <c r="E165" s="60">
        <f t="shared" si="33"/>
        <v>13980.58</v>
      </c>
      <c r="F165" s="45">
        <f t="shared" si="26"/>
        <v>82.207998776927425</v>
      </c>
    </row>
    <row r="166" spans="1:6" ht="12.75" customHeight="1" x14ac:dyDescent="0.25">
      <c r="A166" s="63">
        <v>3211</v>
      </c>
      <c r="B166" s="64" t="s">
        <v>333</v>
      </c>
      <c r="C166" s="247" t="s">
        <v>334</v>
      </c>
      <c r="D166" s="194">
        <v>1995.06</v>
      </c>
      <c r="E166" s="194">
        <v>758.72</v>
      </c>
      <c r="F166" s="45">
        <f t="shared" si="26"/>
        <v>38.029933936823959</v>
      </c>
    </row>
    <row r="167" spans="1:6" ht="12.75" customHeight="1" x14ac:dyDescent="0.25">
      <c r="A167" s="63">
        <v>3212</v>
      </c>
      <c r="B167" s="64" t="s">
        <v>335</v>
      </c>
      <c r="C167" s="247" t="s">
        <v>336</v>
      </c>
      <c r="D167" s="194">
        <v>14661.29</v>
      </c>
      <c r="E167" s="194">
        <v>13096.86</v>
      </c>
      <c r="F167" s="45">
        <f t="shared" si="26"/>
        <v>89.329520117261168</v>
      </c>
    </row>
    <row r="168" spans="1:6" ht="12.75" customHeight="1" x14ac:dyDescent="0.25">
      <c r="A168" s="63">
        <v>3213</v>
      </c>
      <c r="B168" s="64" t="s">
        <v>337</v>
      </c>
      <c r="C168" s="247" t="s">
        <v>338</v>
      </c>
      <c r="D168" s="194">
        <v>350</v>
      </c>
      <c r="E168" s="194">
        <v>125</v>
      </c>
      <c r="F168" s="45">
        <f t="shared" si="26"/>
        <v>35.714285714285715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56457.960000000006</v>
      </c>
      <c r="E170" s="60">
        <f t="shared" si="34"/>
        <v>54274.67</v>
      </c>
      <c r="F170" s="45">
        <f t="shared" si="26"/>
        <v>96.132892509754143</v>
      </c>
    </row>
    <row r="171" spans="1:6" ht="12.75" customHeight="1" x14ac:dyDescent="0.25">
      <c r="A171" s="63">
        <v>3221</v>
      </c>
      <c r="B171" s="64" t="s">
        <v>343</v>
      </c>
      <c r="C171" s="247" t="s">
        <v>344</v>
      </c>
      <c r="D171" s="194">
        <v>10489.86</v>
      </c>
      <c r="E171" s="194">
        <v>6369.46</v>
      </c>
      <c r="F171" s="45">
        <f t="shared" si="26"/>
        <v>60.720162137530906</v>
      </c>
    </row>
    <row r="172" spans="1:6" ht="12.75" customHeight="1" x14ac:dyDescent="0.25">
      <c r="A172" s="63">
        <v>3222</v>
      </c>
      <c r="B172" s="64" t="s">
        <v>345</v>
      </c>
      <c r="C172" s="247" t="s">
        <v>346</v>
      </c>
      <c r="D172" s="194">
        <v>29188.240000000002</v>
      </c>
      <c r="E172" s="194">
        <v>28812.95</v>
      </c>
      <c r="F172" s="45">
        <f t="shared" si="26"/>
        <v>98.714242448328505</v>
      </c>
    </row>
    <row r="173" spans="1:6" ht="12.75" customHeight="1" x14ac:dyDescent="0.25">
      <c r="A173" s="63">
        <v>3223</v>
      </c>
      <c r="B173" s="65" t="s">
        <v>347</v>
      </c>
      <c r="C173" s="247" t="s">
        <v>348</v>
      </c>
      <c r="D173" s="194">
        <v>14861.56</v>
      </c>
      <c r="E173" s="194">
        <v>16829.21</v>
      </c>
      <c r="F173" s="45">
        <f t="shared" si="26"/>
        <v>113.23986176417549</v>
      </c>
    </row>
    <row r="174" spans="1:6" ht="12.75" customHeight="1" x14ac:dyDescent="0.25">
      <c r="A174" s="63">
        <v>3224</v>
      </c>
      <c r="B174" s="65" t="s">
        <v>349</v>
      </c>
      <c r="C174" s="247" t="s">
        <v>350</v>
      </c>
      <c r="D174" s="194">
        <v>1784.55</v>
      </c>
      <c r="E174" s="194">
        <v>1381.7</v>
      </c>
      <c r="F174" s="45">
        <f t="shared" si="26"/>
        <v>77.425681544366938</v>
      </c>
    </row>
    <row r="175" spans="1:6" ht="12.75" customHeight="1" x14ac:dyDescent="0.25">
      <c r="A175" s="63">
        <v>3225</v>
      </c>
      <c r="B175" s="65" t="s">
        <v>351</v>
      </c>
      <c r="C175" s="247" t="s">
        <v>352</v>
      </c>
      <c r="D175" s="194">
        <v>133.75</v>
      </c>
      <c r="E175" s="194">
        <v>881.35</v>
      </c>
      <c r="F175" s="45">
        <f t="shared" si="26"/>
        <v>658.95327102803742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c r="F177" s="45" t="str">
        <f t="shared" si="26"/>
        <v>-</v>
      </c>
    </row>
    <row r="178" spans="1:6" ht="12.75" customHeight="1" x14ac:dyDescent="0.25">
      <c r="A178" s="63">
        <v>323</v>
      </c>
      <c r="B178" s="65" t="s">
        <v>357</v>
      </c>
      <c r="C178" s="247" t="s">
        <v>358</v>
      </c>
      <c r="D178" s="60">
        <f t="shared" ref="D178:E178" si="35">SUM(D179:D187)</f>
        <v>30943.920000000002</v>
      </c>
      <c r="E178" s="60">
        <f t="shared" si="35"/>
        <v>42314.7</v>
      </c>
      <c r="F178" s="45">
        <f t="shared" si="26"/>
        <v>136.74641092660528</v>
      </c>
    </row>
    <row r="179" spans="1:6" ht="12.75" customHeight="1" x14ac:dyDescent="0.25">
      <c r="A179" s="63">
        <v>3231</v>
      </c>
      <c r="B179" s="65" t="s">
        <v>359</v>
      </c>
      <c r="C179" s="247" t="s">
        <v>360</v>
      </c>
      <c r="D179" s="194">
        <v>768.69</v>
      </c>
      <c r="E179" s="194">
        <v>724.02</v>
      </c>
      <c r="F179" s="45">
        <f t="shared" si="26"/>
        <v>94.188814736759923</v>
      </c>
    </row>
    <row r="180" spans="1:6" ht="12.75" customHeight="1" x14ac:dyDescent="0.25">
      <c r="A180" s="63">
        <v>3232</v>
      </c>
      <c r="B180" s="65" t="s">
        <v>361</v>
      </c>
      <c r="C180" s="247" t="s">
        <v>362</v>
      </c>
      <c r="D180" s="194">
        <v>3829.2</v>
      </c>
      <c r="E180" s="194">
        <v>14774.77</v>
      </c>
      <c r="F180" s="45">
        <f t="shared" si="26"/>
        <v>385.84482398412206</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6425.52</v>
      </c>
      <c r="E182" s="194">
        <v>4981.8</v>
      </c>
      <c r="F182" s="45">
        <f t="shared" si="26"/>
        <v>77.531468270272285</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434</v>
      </c>
      <c r="E184" s="194">
        <v>530</v>
      </c>
      <c r="F184" s="45">
        <f t="shared" si="26"/>
        <v>122.11981566820276</v>
      </c>
    </row>
    <row r="185" spans="1:6" ht="12.75" customHeight="1" x14ac:dyDescent="0.25">
      <c r="A185" s="63">
        <v>3237</v>
      </c>
      <c r="B185" s="64" t="s">
        <v>371</v>
      </c>
      <c r="C185" s="247" t="s">
        <v>372</v>
      </c>
      <c r="D185" s="194">
        <v>2692.2</v>
      </c>
      <c r="E185" s="194">
        <v>4450.6899999999996</v>
      </c>
      <c r="F185" s="45">
        <f t="shared" si="26"/>
        <v>165.31795557536586</v>
      </c>
    </row>
    <row r="186" spans="1:6" ht="12.75" customHeight="1" x14ac:dyDescent="0.25">
      <c r="A186" s="63">
        <v>3238</v>
      </c>
      <c r="B186" s="64" t="s">
        <v>373</v>
      </c>
      <c r="C186" s="247" t="s">
        <v>374</v>
      </c>
      <c r="D186" s="194">
        <v>2942.83</v>
      </c>
      <c r="E186" s="194">
        <v>2787.17</v>
      </c>
      <c r="F186" s="45">
        <f t="shared" si="26"/>
        <v>94.710533737932536</v>
      </c>
    </row>
    <row r="187" spans="1:6" ht="12.75" customHeight="1" x14ac:dyDescent="0.25">
      <c r="A187" s="63">
        <v>3239</v>
      </c>
      <c r="B187" s="64" t="s">
        <v>375</v>
      </c>
      <c r="C187" s="247" t="s">
        <v>376</v>
      </c>
      <c r="D187" s="194">
        <v>13851.48</v>
      </c>
      <c r="E187" s="194">
        <v>14066.25</v>
      </c>
      <c r="F187" s="45">
        <f t="shared" si="26"/>
        <v>101.55052023321696</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v>0</v>
      </c>
      <c r="E190" s="192"/>
      <c r="F190" s="71" t="str">
        <f>IF(D190&lt;&gt;0,IF(E190/D190&gt;=100,"&gt;&gt;100",E190/D190*100),"-")</f>
        <v>-</v>
      </c>
    </row>
    <row r="191" spans="1:6" ht="12.75" customHeight="1" x14ac:dyDescent="0.25">
      <c r="A191" s="70" t="s">
        <v>383</v>
      </c>
      <c r="B191" s="65" t="s">
        <v>384</v>
      </c>
      <c r="C191" s="277" t="s">
        <v>383</v>
      </c>
      <c r="D191" s="192">
        <v>0</v>
      </c>
      <c r="E191" s="192"/>
      <c r="F191" s="71" t="str">
        <f>IF(D191&lt;&gt;0,IF(E191/D191&gt;=100,"&gt;&gt;100",E191/D191*100),"-")</f>
        <v>-</v>
      </c>
    </row>
    <row r="192" spans="1:6" ht="12.75" customHeight="1" x14ac:dyDescent="0.25">
      <c r="A192" s="70" t="s">
        <v>385</v>
      </c>
      <c r="B192" s="65" t="s">
        <v>386</v>
      </c>
      <c r="C192" s="277" t="s">
        <v>385</v>
      </c>
      <c r="D192" s="192">
        <v>0</v>
      </c>
      <c r="E192" s="192"/>
      <c r="F192" s="71" t="str">
        <f>IF(D192&lt;&gt;0,IF(E192/D192&gt;=100,"&gt;&gt;100",E192/D192*100),"-")</f>
        <v>-</v>
      </c>
    </row>
    <row r="193" spans="1:6" ht="12.75" customHeight="1" x14ac:dyDescent="0.25">
      <c r="A193" s="70" t="s">
        <v>387</v>
      </c>
      <c r="B193" s="65" t="s">
        <v>388</v>
      </c>
      <c r="C193" s="277" t="s">
        <v>387</v>
      </c>
      <c r="D193" s="192">
        <v>0</v>
      </c>
      <c r="E193" s="192"/>
      <c r="F193" s="71" t="str">
        <f>IF(D193&lt;&gt;0,IF(E193/D193&gt;=100,"&gt;&gt;100",E193/D193*100),"-")</f>
        <v>-</v>
      </c>
    </row>
    <row r="194" spans="1:6" ht="12.75" customHeight="1" x14ac:dyDescent="0.25">
      <c r="A194" s="63">
        <v>329</v>
      </c>
      <c r="B194" s="64" t="s">
        <v>389</v>
      </c>
      <c r="C194" s="247" t="s">
        <v>390</v>
      </c>
      <c r="D194" s="60">
        <f t="shared" ref="D194:E194" si="36">SUM(D195:D201)</f>
        <v>2209.7600000000002</v>
      </c>
      <c r="E194" s="60">
        <f t="shared" si="36"/>
        <v>1043.72</v>
      </c>
      <c r="F194" s="45">
        <f t="shared" si="26"/>
        <v>47.232278618492501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125</v>
      </c>
      <c r="E198" s="194">
        <v>140</v>
      </c>
      <c r="F198" s="45">
        <f t="shared" si="26"/>
        <v>112.00000000000001</v>
      </c>
    </row>
    <row r="199" spans="1:6" ht="12.75" customHeight="1" x14ac:dyDescent="0.25">
      <c r="A199" s="63">
        <v>3295</v>
      </c>
      <c r="B199" s="64" t="s">
        <v>399</v>
      </c>
      <c r="C199" s="247" t="s">
        <v>400</v>
      </c>
      <c r="D199" s="194">
        <v>1562.48</v>
      </c>
      <c r="E199" s="194">
        <v>903.72</v>
      </c>
      <c r="F199" s="45">
        <f t="shared" si="26"/>
        <v>57.838820336900312</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522.28</v>
      </c>
      <c r="E201" s="194"/>
      <c r="F201" s="45">
        <f t="shared" si="26"/>
        <v>0</v>
      </c>
    </row>
    <row r="202" spans="1:6" ht="12.75" customHeight="1" x14ac:dyDescent="0.25">
      <c r="A202" s="63">
        <v>34</v>
      </c>
      <c r="B202" s="183" t="s">
        <v>405</v>
      </c>
      <c r="C202" s="247" t="s">
        <v>406</v>
      </c>
      <c r="D202" s="60">
        <f t="shared" ref="D202:E202" si="37">D203+D208+D216</f>
        <v>245.44</v>
      </c>
      <c r="E202" s="60">
        <f t="shared" si="37"/>
        <v>298.64999999999998</v>
      </c>
      <c r="F202" s="45">
        <f t="shared" si="26"/>
        <v>121.67943285528031</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245.44</v>
      </c>
      <c r="E216" s="60">
        <f t="shared" si="40"/>
        <v>298.64999999999998</v>
      </c>
      <c r="F216" s="45">
        <f t="shared" si="26"/>
        <v>121.67943285528031</v>
      </c>
    </row>
    <row r="217" spans="1:6" ht="12.75" customHeight="1" x14ac:dyDescent="0.25">
      <c r="A217" s="63">
        <v>3431</v>
      </c>
      <c r="B217" s="182" t="s">
        <v>435</v>
      </c>
      <c r="C217" s="247" t="s">
        <v>436</v>
      </c>
      <c r="D217" s="194">
        <v>198.84</v>
      </c>
      <c r="E217" s="194">
        <v>298.64999999999998</v>
      </c>
      <c r="F217" s="45">
        <f t="shared" si="26"/>
        <v>150.19613759806879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46.6</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v>0</v>
      </c>
      <c r="E243" s="192"/>
      <c r="F243" s="71" t="str">
        <f t="shared" si="44"/>
        <v>-</v>
      </c>
    </row>
    <row r="244" spans="1:6" ht="12" x14ac:dyDescent="0.25">
      <c r="A244" s="70" t="s">
        <v>488</v>
      </c>
      <c r="B244" s="65" t="s">
        <v>135</v>
      </c>
      <c r="C244" s="277" t="s">
        <v>488</v>
      </c>
      <c r="D244" s="192">
        <v>0</v>
      </c>
      <c r="E244" s="192"/>
      <c r="F244" s="71" t="str">
        <f t="shared" si="44"/>
        <v>-</v>
      </c>
    </row>
    <row r="245" spans="1:6" ht="12" x14ac:dyDescent="0.25">
      <c r="A245" s="70" t="s">
        <v>489</v>
      </c>
      <c r="B245" s="65" t="s">
        <v>138</v>
      </c>
      <c r="C245" s="277" t="s">
        <v>489</v>
      </c>
      <c r="D245" s="192">
        <v>0</v>
      </c>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4506.0200000000004</v>
      </c>
      <c r="E262" s="60">
        <f t="shared" si="55"/>
        <v>4507.9699999999993</v>
      </c>
      <c r="F262" s="45">
        <f t="shared" ref="F262:F268" si="56">IF(D262&lt;&gt;0,IF(E262/D262&gt;=100,"&gt;&gt;100",E262/D262*100),"-")</f>
        <v>100.04327544041081</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4506.0200000000004</v>
      </c>
      <c r="E269" s="60">
        <f t="shared" si="58"/>
        <v>4507.9699999999993</v>
      </c>
      <c r="F269" s="45">
        <f t="shared" ref="F269:F272" si="59">IF(D269&lt;&gt;0,IF(E269/D269&gt;=100,"&gt;&gt;100",E269/D269*100),"-")</f>
        <v>100.04327544041081</v>
      </c>
    </row>
    <row r="270" spans="1:6" ht="12.75" customHeight="1" x14ac:dyDescent="0.25">
      <c r="A270" s="63">
        <v>3721</v>
      </c>
      <c r="B270" s="65" t="s">
        <v>532</v>
      </c>
      <c r="C270" s="247" t="s">
        <v>533</v>
      </c>
      <c r="D270" s="194">
        <v>4198.43</v>
      </c>
      <c r="E270" s="194">
        <v>4130.6099999999997</v>
      </c>
      <c r="F270" s="45">
        <f t="shared" si="59"/>
        <v>98.384634256138597</v>
      </c>
    </row>
    <row r="271" spans="1:6" ht="12.75" customHeight="1" x14ac:dyDescent="0.25">
      <c r="A271" s="63">
        <v>3722</v>
      </c>
      <c r="B271" s="65" t="s">
        <v>534</v>
      </c>
      <c r="C271" s="247" t="s">
        <v>535</v>
      </c>
      <c r="D271" s="194">
        <v>307.58999999999997</v>
      </c>
      <c r="E271" s="194">
        <v>377.36</v>
      </c>
      <c r="F271" s="45">
        <f t="shared" si="59"/>
        <v>122.68279202834944</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0</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871513.02999999991</v>
      </c>
      <c r="E299" s="60">
        <f>E152-E297+E298</f>
        <v>760603.16000000015</v>
      </c>
      <c r="F299" s="45">
        <f t="shared" si="68"/>
        <v>87.273871281075415</v>
      </c>
    </row>
    <row r="300" spans="1:6" ht="12.75" customHeight="1" x14ac:dyDescent="0.25">
      <c r="A300" s="63" t="s">
        <v>581</v>
      </c>
      <c r="B300" s="64" t="s">
        <v>592</v>
      </c>
      <c r="C300" s="247" t="s">
        <v>593</v>
      </c>
      <c r="D300" s="60">
        <f>IF(D6&gt;=D299,D6-D299,0)</f>
        <v>0</v>
      </c>
      <c r="E300" s="60">
        <f>IF(E6&gt;=E299,E6-E299,0)</f>
        <v>33524.979999999749</v>
      </c>
      <c r="F300" s="45" t="str">
        <f t="shared" si="68"/>
        <v>-</v>
      </c>
    </row>
    <row r="301" spans="1:6" ht="12.75" customHeight="1" x14ac:dyDescent="0.25">
      <c r="A301" s="63" t="s">
        <v>581</v>
      </c>
      <c r="B301" s="64" t="s">
        <v>594</v>
      </c>
      <c r="C301" s="247" t="s">
        <v>595</v>
      </c>
      <c r="D301" s="60">
        <f>IF(D299&gt;=D6,D299-D6,0)</f>
        <v>221358.57999999996</v>
      </c>
      <c r="E301" s="60">
        <f>IF(E299&gt;=E6,E299-E6,0)</f>
        <v>0</v>
      </c>
      <c r="F301" s="45">
        <f t="shared" si="68"/>
        <v>0</v>
      </c>
    </row>
    <row r="302" spans="1:6" ht="12.75" customHeight="1" x14ac:dyDescent="0.25">
      <c r="A302" s="63">
        <v>92211</v>
      </c>
      <c r="B302" s="64" t="s">
        <v>596</v>
      </c>
      <c r="C302" s="247" t="s">
        <v>597</v>
      </c>
      <c r="D302" s="194">
        <v>2366.3200000000002</v>
      </c>
      <c r="E302" s="194">
        <v>0</v>
      </c>
      <c r="F302" s="45">
        <f t="shared" si="68"/>
        <v>0</v>
      </c>
    </row>
    <row r="303" spans="1:6" ht="12.75" customHeight="1" x14ac:dyDescent="0.25">
      <c r="A303" s="63">
        <v>92221</v>
      </c>
      <c r="B303" s="64" t="s">
        <v>598</v>
      </c>
      <c r="C303" s="247" t="s">
        <v>599</v>
      </c>
      <c r="D303" s="194">
        <v>0</v>
      </c>
      <c r="E303" s="194">
        <v>210375.14</v>
      </c>
      <c r="F303" s="45" t="str">
        <f t="shared" si="68"/>
        <v>-</v>
      </c>
    </row>
    <row r="304" spans="1:6" ht="12.75" customHeight="1" x14ac:dyDescent="0.25">
      <c r="A304" s="63">
        <v>96</v>
      </c>
      <c r="B304" s="220" t="s">
        <v>600</v>
      </c>
      <c r="C304" s="247" t="s">
        <v>601</v>
      </c>
      <c r="D304" s="194">
        <v>175771.51</v>
      </c>
      <c r="E304" s="194">
        <v>187091.3</v>
      </c>
      <c r="F304" s="45">
        <f t="shared" si="68"/>
        <v>106.44005959782675</v>
      </c>
    </row>
    <row r="305" spans="1:6" ht="12" x14ac:dyDescent="0.25">
      <c r="A305" s="63">
        <v>9661</v>
      </c>
      <c r="B305" s="220" t="s">
        <v>602</v>
      </c>
      <c r="C305" s="247" t="s">
        <v>603</v>
      </c>
      <c r="D305" s="194">
        <v>1930</v>
      </c>
      <c r="E305" s="194">
        <v>2972.5</v>
      </c>
      <c r="F305" s="45">
        <f t="shared" si="68"/>
        <v>154.01554404145077</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80" t="s">
        <v>606</v>
      </c>
      <c r="B307" s="38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426.6</v>
      </c>
      <c r="E360" s="60">
        <f t="shared" si="86"/>
        <v>8461.31</v>
      </c>
      <c r="F360" s="45">
        <f t="shared" si="72"/>
        <v>1983.4294421003278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426.6</v>
      </c>
      <c r="E373" s="60">
        <f t="shared" si="90"/>
        <v>8461.31</v>
      </c>
      <c r="F373" s="45">
        <f t="shared" si="72"/>
        <v>1983.4294421003278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426.6</v>
      </c>
      <c r="E379" s="60">
        <f t="shared" si="92"/>
        <v>8440.33</v>
      </c>
      <c r="F379" s="45">
        <f t="shared" si="72"/>
        <v>1978.5114861697139</v>
      </c>
    </row>
    <row r="380" spans="1:6" ht="12.75" customHeight="1" x14ac:dyDescent="0.25">
      <c r="A380" s="63">
        <v>4221</v>
      </c>
      <c r="B380" s="64" t="s">
        <v>647</v>
      </c>
      <c r="C380" s="247" t="s">
        <v>739</v>
      </c>
      <c r="D380" s="194">
        <v>0</v>
      </c>
      <c r="E380" s="194">
        <v>7229.16</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426.6</v>
      </c>
      <c r="E382" s="194">
        <v>205.5</v>
      </c>
      <c r="F382" s="45">
        <f t="shared" si="72"/>
        <v>48.171589310829816</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v>475</v>
      </c>
      <c r="F385" s="45" t="str">
        <f t="shared" si="72"/>
        <v>-</v>
      </c>
    </row>
    <row r="386" spans="1:6" ht="12.75" customHeight="1" x14ac:dyDescent="0.25">
      <c r="A386" s="63">
        <v>4227</v>
      </c>
      <c r="B386" s="183" t="s">
        <v>659</v>
      </c>
      <c r="C386" s="247" t="s">
        <v>746</v>
      </c>
      <c r="D386" s="194">
        <v>0</v>
      </c>
      <c r="E386" s="194">
        <v>530.66999999999996</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0</v>
      </c>
      <c r="E393" s="60">
        <f t="shared" si="94"/>
        <v>20.98</v>
      </c>
      <c r="F393" s="45" t="str">
        <f t="shared" si="72"/>
        <v>-</v>
      </c>
    </row>
    <row r="394" spans="1:6" ht="12.75" customHeight="1" x14ac:dyDescent="0.25">
      <c r="A394" s="63">
        <v>4241</v>
      </c>
      <c r="B394" s="64" t="s">
        <v>756</v>
      </c>
      <c r="C394" s="247" t="s">
        <v>757</v>
      </c>
      <c r="D394" s="194">
        <v>0</v>
      </c>
      <c r="E394" s="194">
        <v>20.98</v>
      </c>
      <c r="F394" s="45" t="str">
        <f t="shared" si="72"/>
        <v>-</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426.6</v>
      </c>
      <c r="E418" s="60">
        <f t="shared" si="102"/>
        <v>8461.31</v>
      </c>
      <c r="F418" s="45">
        <f t="shared" si="72"/>
        <v>1983.4294421003278</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3915.03</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650154.44999999995</v>
      </c>
      <c r="E422" s="60">
        <f>E6+E308</f>
        <v>794128.1399999999</v>
      </c>
      <c r="F422" s="45">
        <f t="shared" si="72"/>
        <v>122.14453657896212</v>
      </c>
    </row>
    <row r="423" spans="1:6" ht="12.75" customHeight="1" x14ac:dyDescent="0.25">
      <c r="A423" s="63" t="s">
        <v>581</v>
      </c>
      <c r="B423" s="64" t="s">
        <v>804</v>
      </c>
      <c r="C423" s="247" t="s">
        <v>805</v>
      </c>
      <c r="D423" s="60">
        <f t="shared" ref="D423:E423" si="103">D299+D360</f>
        <v>871939.62999999989</v>
      </c>
      <c r="E423" s="60">
        <f t="shared" si="103"/>
        <v>769064.4700000002</v>
      </c>
      <c r="F423" s="45">
        <f t="shared" si="72"/>
        <v>88.201573083677857</v>
      </c>
    </row>
    <row r="424" spans="1:6" ht="12.75" customHeight="1" x14ac:dyDescent="0.25">
      <c r="A424" s="63" t="s">
        <v>581</v>
      </c>
      <c r="B424" s="64" t="s">
        <v>806</v>
      </c>
      <c r="C424" s="247" t="s">
        <v>807</v>
      </c>
      <c r="D424" s="60">
        <f t="shared" ref="D424:E424" si="104">IF(D422&gt;=D423,D422-D423,0)</f>
        <v>0</v>
      </c>
      <c r="E424" s="60">
        <f t="shared" si="104"/>
        <v>25063.669999999693</v>
      </c>
      <c r="F424" s="45" t="str">
        <f t="shared" si="72"/>
        <v>-</v>
      </c>
    </row>
    <row r="425" spans="1:6" ht="12.75" customHeight="1" x14ac:dyDescent="0.25">
      <c r="A425" s="63" t="s">
        <v>581</v>
      </c>
      <c r="B425" s="64" t="s">
        <v>808</v>
      </c>
      <c r="C425" s="247" t="s">
        <v>809</v>
      </c>
      <c r="D425" s="60">
        <f t="shared" ref="D425:E425" si="105">IF(D423&gt;=D422,D423-D422,0)</f>
        <v>221785.17999999993</v>
      </c>
      <c r="E425" s="60">
        <f t="shared" si="105"/>
        <v>0</v>
      </c>
      <c r="F425" s="45">
        <f t="shared" si="72"/>
        <v>0</v>
      </c>
    </row>
    <row r="426" spans="1:6" ht="12.75" customHeight="1" x14ac:dyDescent="0.25">
      <c r="A426" s="251" t="s">
        <v>810</v>
      </c>
      <c r="B426" s="183" t="s">
        <v>811</v>
      </c>
      <c r="C426" s="252" t="s">
        <v>812</v>
      </c>
      <c r="D426" s="60">
        <f t="shared" ref="D426:E426" si="106">IF(D302-D303+D419-D420&gt;=0,D302-D303+D419-D420,0)</f>
        <v>2366.3200000000002</v>
      </c>
      <c r="E426" s="60">
        <f t="shared" si="106"/>
        <v>0</v>
      </c>
      <c r="F426" s="45">
        <f t="shared" si="72"/>
        <v>0</v>
      </c>
    </row>
    <row r="427" spans="1:6" ht="12.75" customHeight="1" x14ac:dyDescent="0.25">
      <c r="A427" s="251" t="s">
        <v>810</v>
      </c>
      <c r="B427" s="64" t="s">
        <v>813</v>
      </c>
      <c r="C427" s="252" t="s">
        <v>814</v>
      </c>
      <c r="D427" s="60">
        <f t="shared" ref="D427:E427" si="107">IF(D303-D302+D420-D419&gt;=0,D303-D302+D420-D419,0)</f>
        <v>0</v>
      </c>
      <c r="E427" s="60">
        <f t="shared" si="107"/>
        <v>214290.17</v>
      </c>
      <c r="F427" s="45" t="str">
        <f t="shared" si="72"/>
        <v>-</v>
      </c>
    </row>
    <row r="428" spans="1:6" ht="22.8" x14ac:dyDescent="0.25">
      <c r="A428" s="249" t="s">
        <v>815</v>
      </c>
      <c r="B428" s="243" t="s">
        <v>816</v>
      </c>
      <c r="C428" s="250" t="s">
        <v>817</v>
      </c>
      <c r="D428" s="81">
        <f t="shared" ref="D428:E428" si="108">D304+D421</f>
        <v>175771.51</v>
      </c>
      <c r="E428" s="81">
        <f t="shared" si="108"/>
        <v>187091.3</v>
      </c>
      <c r="F428" s="61">
        <f t="shared" si="72"/>
        <v>106.44005959782675</v>
      </c>
    </row>
    <row r="429" spans="1:6" s="55" customFormat="1" ht="20.100000000000001" customHeight="1" x14ac:dyDescent="0.25">
      <c r="A429" s="380" t="s">
        <v>818</v>
      </c>
      <c r="B429" s="38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650154.44999999995</v>
      </c>
      <c r="E643" s="60">
        <f>E422+E430</f>
        <v>794128.1399999999</v>
      </c>
      <c r="F643" s="45">
        <f t="shared" si="109"/>
        <v>122.14453657896212</v>
      </c>
    </row>
    <row r="644" spans="1:6" ht="12.75" customHeight="1" x14ac:dyDescent="0.25">
      <c r="A644" s="63" t="s">
        <v>581</v>
      </c>
      <c r="B644" s="64" t="s">
        <v>1237</v>
      </c>
      <c r="C644" s="247" t="s">
        <v>1238</v>
      </c>
      <c r="D644" s="60">
        <f>D423+D535</f>
        <v>871939.62999999989</v>
      </c>
      <c r="E644" s="60">
        <f>E423+E535</f>
        <v>769064.4700000002</v>
      </c>
      <c r="F644" s="45">
        <f t="shared" si="109"/>
        <v>88.201573083677857</v>
      </c>
    </row>
    <row r="645" spans="1:6" ht="12.75" customHeight="1" x14ac:dyDescent="0.25">
      <c r="A645" s="63" t="s">
        <v>581</v>
      </c>
      <c r="B645" s="64" t="s">
        <v>1239</v>
      </c>
      <c r="C645" s="247" t="s">
        <v>1240</v>
      </c>
      <c r="D645" s="60">
        <f t="shared" ref="D645:E645" si="163">IF(D643&gt;=D644,D643-D644,0)</f>
        <v>0</v>
      </c>
      <c r="E645" s="60">
        <f t="shared" si="163"/>
        <v>25063.669999999693</v>
      </c>
      <c r="F645" s="45" t="str">
        <f t="shared" si="109"/>
        <v>-</v>
      </c>
    </row>
    <row r="646" spans="1:6" ht="12.75" customHeight="1" x14ac:dyDescent="0.25">
      <c r="A646" s="63" t="s">
        <v>581</v>
      </c>
      <c r="B646" s="64" t="s">
        <v>1241</v>
      </c>
      <c r="C646" s="247" t="s">
        <v>1242</v>
      </c>
      <c r="D646" s="60">
        <f t="shared" ref="D646:E646" si="164">IF(D644&gt;=D643,D644-D643,0)</f>
        <v>221785.17999999993</v>
      </c>
      <c r="E646" s="60">
        <f t="shared" si="164"/>
        <v>0</v>
      </c>
      <c r="F646" s="45">
        <f t="shared" si="109"/>
        <v>0</v>
      </c>
    </row>
    <row r="647" spans="1:6" ht="22.8" x14ac:dyDescent="0.25">
      <c r="A647" s="251" t="s">
        <v>1243</v>
      </c>
      <c r="B647" s="64" t="s">
        <v>1244</v>
      </c>
      <c r="C647" s="252" t="s">
        <v>1243</v>
      </c>
      <c r="D647" s="60">
        <f>IF(D426-D427+D641-D642&gt;=0,D426-D427+D641-D642,0)</f>
        <v>2366.3200000000002</v>
      </c>
      <c r="E647" s="60">
        <f>IF(E426-E427+E641-E642&gt;=0,E426-E427+E641-E642,0)</f>
        <v>0</v>
      </c>
      <c r="F647" s="45">
        <f t="shared" si="109"/>
        <v>0</v>
      </c>
    </row>
    <row r="648" spans="1:6" ht="22.8" x14ac:dyDescent="0.25">
      <c r="A648" s="251" t="s">
        <v>1245</v>
      </c>
      <c r="B648" s="64" t="s">
        <v>1246</v>
      </c>
      <c r="C648" s="252" t="s">
        <v>1245</v>
      </c>
      <c r="D648" s="60">
        <f>IF(D427-D426+D642-D641&gt;=0,D427-D426+D642-D641,0)</f>
        <v>0</v>
      </c>
      <c r="E648" s="60">
        <f>IF(E427-E426+E642-E641&gt;=0,E427-E426+E642-E641,0)</f>
        <v>214290.17</v>
      </c>
      <c r="F648" s="45" t="str">
        <f t="shared" si="109"/>
        <v>-</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219418.85999999993</v>
      </c>
      <c r="E650" s="60">
        <f t="shared" si="166"/>
        <v>189226.50000000032</v>
      </c>
      <c r="F650" s="45">
        <f t="shared" si="109"/>
        <v>86.239851943447505</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80" t="s">
        <v>1253</v>
      </c>
      <c r="B652" s="381"/>
      <c r="C652" s="171"/>
      <c r="D652" s="43"/>
      <c r="E652" s="43"/>
      <c r="F652" s="44"/>
    </row>
    <row r="653" spans="1:6" ht="12.75" customHeight="1" x14ac:dyDescent="0.25">
      <c r="A653" s="63">
        <v>11</v>
      </c>
      <c r="B653" s="64" t="s">
        <v>1254</v>
      </c>
      <c r="C653" s="247" t="s">
        <v>1255</v>
      </c>
      <c r="D653" s="194">
        <v>77232.27</v>
      </c>
      <c r="E653" s="194">
        <v>47426.44</v>
      </c>
      <c r="F653" s="45">
        <f t="shared" ref="F653:F740" si="167">IF(D653&lt;&gt;0,IF(E653/D653&gt;=100,"&gt;&gt;100",E653/D653*100),"-")</f>
        <v>61.407543763766107</v>
      </c>
    </row>
    <row r="654" spans="1:6" ht="12.75" customHeight="1" x14ac:dyDescent="0.25">
      <c r="A654" s="63" t="s">
        <v>1256</v>
      </c>
      <c r="B654" s="64" t="s">
        <v>1257</v>
      </c>
      <c r="C654" s="247" t="s">
        <v>1256</v>
      </c>
      <c r="D654" s="194">
        <v>115648.26</v>
      </c>
      <c r="E654" s="194">
        <v>201071.87</v>
      </c>
      <c r="F654" s="45">
        <f t="shared" si="167"/>
        <v>173.86501967258306</v>
      </c>
    </row>
    <row r="655" spans="1:6" ht="12.75" customHeight="1" x14ac:dyDescent="0.25">
      <c r="A655" s="63" t="s">
        <v>1258</v>
      </c>
      <c r="B655" s="64" t="s">
        <v>1259</v>
      </c>
      <c r="C655" s="247" t="s">
        <v>1258</v>
      </c>
      <c r="D655" s="194">
        <v>176356.25</v>
      </c>
      <c r="E655" s="194">
        <v>199509.59</v>
      </c>
      <c r="F655" s="45">
        <f t="shared" si="167"/>
        <v>113.12873232448524</v>
      </c>
    </row>
    <row r="656" spans="1:6" ht="22.8" x14ac:dyDescent="0.25">
      <c r="A656" s="63">
        <v>11</v>
      </c>
      <c r="B656" s="64" t="s">
        <v>1260</v>
      </c>
      <c r="C656" s="247" t="s">
        <v>1261</v>
      </c>
      <c r="D656" s="60">
        <f t="shared" ref="D656:E656" si="168">+D653+D654-D655</f>
        <v>16524.28</v>
      </c>
      <c r="E656" s="60">
        <f t="shared" si="168"/>
        <v>48988.72</v>
      </c>
      <c r="F656" s="45">
        <f t="shared" si="167"/>
        <v>296.4650804755185</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106</v>
      </c>
      <c r="E658" s="253">
        <v>112</v>
      </c>
      <c r="F658" s="45">
        <f t="shared" si="167"/>
        <v>105.66037735849056</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87</v>
      </c>
      <c r="E660" s="253">
        <v>89</v>
      </c>
      <c r="F660" s="45">
        <f t="shared" si="167"/>
        <v>102.29885057471265</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v>0</v>
      </c>
      <c r="E663" s="192"/>
      <c r="F663" s="71" t="str">
        <f t="shared" si="167"/>
        <v>-</v>
      </c>
    </row>
    <row r="664" spans="1:6" ht="12.75" customHeight="1" x14ac:dyDescent="0.25">
      <c r="A664" s="70" t="s">
        <v>1277</v>
      </c>
      <c r="B664" s="65" t="s">
        <v>1278</v>
      </c>
      <c r="C664" s="277" t="s">
        <v>1277</v>
      </c>
      <c r="D664" s="192">
        <v>0</v>
      </c>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v>0</v>
      </c>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v>0</v>
      </c>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533142.56999999995</v>
      </c>
      <c r="E683" s="192">
        <v>543775.47</v>
      </c>
      <c r="F683" s="71">
        <f t="shared" si="167"/>
        <v>101.99438210308361</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0</v>
      </c>
      <c r="E685" s="194"/>
      <c r="F685" s="45" t="str">
        <f t="shared" si="167"/>
        <v>-</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v>0</v>
      </c>
      <c r="E711" s="192"/>
      <c r="F711" s="71" t="str">
        <f t="shared" si="167"/>
        <v>-</v>
      </c>
    </row>
    <row r="712" spans="1:6" ht="12.75" customHeight="1" x14ac:dyDescent="0.25">
      <c r="A712" s="70" t="s">
        <v>1358</v>
      </c>
      <c r="B712" s="65" t="s">
        <v>1359</v>
      </c>
      <c r="C712" s="277" t="s">
        <v>1358</v>
      </c>
      <c r="D712" s="192">
        <v>0</v>
      </c>
      <c r="E712" s="192"/>
      <c r="F712" s="71" t="str">
        <f t="shared" si="167"/>
        <v>-</v>
      </c>
    </row>
    <row r="713" spans="1:6" ht="22.8" x14ac:dyDescent="0.25">
      <c r="A713" s="70" t="s">
        <v>1360</v>
      </c>
      <c r="B713" s="65" t="s">
        <v>1361</v>
      </c>
      <c r="C713" s="277" t="s">
        <v>1360</v>
      </c>
      <c r="D713" s="192">
        <v>0</v>
      </c>
      <c r="E713" s="192"/>
      <c r="F713" s="71" t="str">
        <f t="shared" si="167"/>
        <v>-</v>
      </c>
    </row>
    <row r="714" spans="1:6" ht="12" x14ac:dyDescent="0.25">
      <c r="A714" s="70" t="s">
        <v>1362</v>
      </c>
      <c r="B714" s="65" t="s">
        <v>1363</v>
      </c>
      <c r="C714" s="277" t="s">
        <v>1362</v>
      </c>
      <c r="D714" s="192">
        <v>0</v>
      </c>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v>0</v>
      </c>
      <c r="E722" s="192"/>
      <c r="F722" s="71" t="str">
        <f t="shared" si="167"/>
        <v>-</v>
      </c>
    </row>
    <row r="723" spans="1:6" ht="12" x14ac:dyDescent="0.25">
      <c r="A723" s="70" t="s">
        <v>1380</v>
      </c>
      <c r="B723" s="65" t="s">
        <v>1381</v>
      </c>
      <c r="C723" s="277" t="s">
        <v>1380</v>
      </c>
      <c r="D723" s="192">
        <v>0</v>
      </c>
      <c r="E723" s="192"/>
      <c r="F723" s="71" t="str">
        <f t="shared" si="167"/>
        <v>-</v>
      </c>
    </row>
    <row r="724" spans="1:6" ht="12.75" customHeight="1" x14ac:dyDescent="0.25">
      <c r="A724" s="70">
        <v>65264</v>
      </c>
      <c r="B724" s="65" t="s">
        <v>1382</v>
      </c>
      <c r="C724" s="278" t="s">
        <v>1383</v>
      </c>
      <c r="D724" s="192">
        <v>12700.66</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v>0</v>
      </c>
      <c r="E730" s="192"/>
      <c r="F730" s="71" t="str">
        <f t="shared" si="167"/>
        <v>-</v>
      </c>
    </row>
    <row r="731" spans="1:6" ht="12" x14ac:dyDescent="0.25">
      <c r="A731" s="70">
        <v>66345</v>
      </c>
      <c r="B731" s="65" t="s">
        <v>1392</v>
      </c>
      <c r="C731" s="277">
        <v>66345</v>
      </c>
      <c r="D731" s="192">
        <v>0</v>
      </c>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882.88</v>
      </c>
      <c r="F733" s="71">
        <f t="shared" si="167"/>
        <v>200</v>
      </c>
    </row>
    <row r="734" spans="1:6" ht="12.75" customHeight="1" x14ac:dyDescent="0.25">
      <c r="A734" s="70">
        <v>32121</v>
      </c>
      <c r="B734" s="65" t="s">
        <v>1397</v>
      </c>
      <c r="C734" s="278" t="s">
        <v>1398</v>
      </c>
      <c r="D734" s="192">
        <v>14661.29</v>
      </c>
      <c r="E734" s="192">
        <v>13096.86</v>
      </c>
      <c r="F734" s="71">
        <f t="shared" si="167"/>
        <v>89.329520117261168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100</v>
      </c>
      <c r="E736" s="194">
        <v>80</v>
      </c>
      <c r="F736" s="45">
        <f t="shared" si="167"/>
        <v>80</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1836.4</v>
      </c>
      <c r="E738" s="194">
        <v>2504.14</v>
      </c>
      <c r="F738" s="45">
        <f t="shared" si="167"/>
        <v>136.36135918100629</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v>0</v>
      </c>
      <c r="E743" s="192"/>
      <c r="F743" s="71" t="str">
        <f t="shared" ref="F743:F744" si="170">IF(D743&lt;&gt;0,IF(E743/D743&gt;=100,"&gt;&gt;100",E743/D743*100),"-")</f>
        <v>-</v>
      </c>
    </row>
    <row r="744" spans="1:6" ht="12.75" customHeight="1" x14ac:dyDescent="0.25">
      <c r="A744" s="70" t="s">
        <v>1417</v>
      </c>
      <c r="B744" s="65" t="s">
        <v>1418</v>
      </c>
      <c r="C744" s="277" t="s">
        <v>1417</v>
      </c>
      <c r="D744" s="192">
        <v>1500</v>
      </c>
      <c r="E744" s="192">
        <v>840</v>
      </c>
      <c r="F744" s="71">
        <f t="shared" si="170"/>
        <v>56.000000000000007</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v>0</v>
      </c>
      <c r="E806" s="192"/>
      <c r="F806" s="71" t="str">
        <f t="shared" ref="F806:F814" si="171">IF(D806&lt;&gt;0,IF(E806/D806&gt;=100,"&gt;&gt;100",E806/D806*100),"-")</f>
        <v>-</v>
      </c>
    </row>
    <row r="807" spans="1:6" ht="12" x14ac:dyDescent="0.25">
      <c r="A807" s="70" t="s">
        <v>1542</v>
      </c>
      <c r="B807" s="182" t="s">
        <v>1543</v>
      </c>
      <c r="C807" s="277" t="s">
        <v>1542</v>
      </c>
      <c r="D807" s="192">
        <v>0</v>
      </c>
      <c r="E807" s="192"/>
      <c r="F807" s="71" t="str">
        <f t="shared" si="171"/>
        <v>-</v>
      </c>
    </row>
    <row r="808" spans="1:6" ht="12" x14ac:dyDescent="0.25">
      <c r="A808" s="70" t="s">
        <v>1544</v>
      </c>
      <c r="B808" s="182" t="s">
        <v>1545</v>
      </c>
      <c r="C808" s="277" t="s">
        <v>1544</v>
      </c>
      <c r="D808" s="192">
        <v>0</v>
      </c>
      <c r="E808" s="192"/>
      <c r="F808" s="71" t="str">
        <f t="shared" si="171"/>
        <v>-</v>
      </c>
    </row>
    <row r="809" spans="1:6" ht="22.8" x14ac:dyDescent="0.25">
      <c r="A809" s="70" t="s">
        <v>1546</v>
      </c>
      <c r="B809" s="182" t="s">
        <v>1547</v>
      </c>
      <c r="C809" s="277" t="s">
        <v>1546</v>
      </c>
      <c r="D809" s="192">
        <v>0</v>
      </c>
      <c r="E809" s="192"/>
      <c r="F809" s="71" t="str">
        <f t="shared" si="171"/>
        <v>-</v>
      </c>
    </row>
    <row r="810" spans="1:6" ht="12" x14ac:dyDescent="0.25">
      <c r="A810" s="70" t="s">
        <v>1548</v>
      </c>
      <c r="B810" s="182" t="s">
        <v>1549</v>
      </c>
      <c r="C810" s="277" t="s">
        <v>1548</v>
      </c>
      <c r="D810" s="192">
        <v>0</v>
      </c>
      <c r="E810" s="192"/>
      <c r="F810" s="71" t="str">
        <f t="shared" si="171"/>
        <v>-</v>
      </c>
    </row>
    <row r="811" spans="1:6" ht="12" x14ac:dyDescent="0.25">
      <c r="A811" s="70" t="s">
        <v>1550</v>
      </c>
      <c r="B811" s="182" t="s">
        <v>1551</v>
      </c>
      <c r="C811" s="277" t="s">
        <v>1550</v>
      </c>
      <c r="D811" s="192">
        <v>0</v>
      </c>
      <c r="E811" s="192"/>
      <c r="F811" s="71" t="str">
        <f t="shared" si="171"/>
        <v>-</v>
      </c>
    </row>
    <row r="812" spans="1:6" ht="12" x14ac:dyDescent="0.25">
      <c r="A812" s="70" t="s">
        <v>1552</v>
      </c>
      <c r="B812" s="182" t="s">
        <v>1553</v>
      </c>
      <c r="C812" s="277" t="s">
        <v>1552</v>
      </c>
      <c r="D812" s="192">
        <v>0</v>
      </c>
      <c r="E812" s="192"/>
      <c r="F812" s="71" t="str">
        <f t="shared" si="171"/>
        <v>-</v>
      </c>
    </row>
    <row r="813" spans="1:6" ht="12" x14ac:dyDescent="0.25">
      <c r="A813" s="70" t="s">
        <v>1554</v>
      </c>
      <c r="B813" s="182" t="s">
        <v>1555</v>
      </c>
      <c r="C813" s="277" t="s">
        <v>1554</v>
      </c>
      <c r="D813" s="192">
        <v>0</v>
      </c>
      <c r="E813" s="192"/>
      <c r="F813" s="71" t="str">
        <f t="shared" si="171"/>
        <v>-</v>
      </c>
    </row>
    <row r="814" spans="1:6" ht="12" x14ac:dyDescent="0.25">
      <c r="A814" s="70" t="s">
        <v>1556</v>
      </c>
      <c r="B814" s="182" t="s">
        <v>1557</v>
      </c>
      <c r="C814" s="277" t="s">
        <v>1556</v>
      </c>
      <c r="D814" s="192">
        <v>0</v>
      </c>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4198.43</v>
      </c>
      <c r="E850" s="194">
        <v>4130.6099999999997</v>
      </c>
      <c r="F850" s="45">
        <f t="shared" si="169"/>
        <v>98.384634256138597</v>
      </c>
    </row>
    <row r="851" spans="1:6" ht="12.75" customHeight="1" x14ac:dyDescent="0.25">
      <c r="A851" s="63">
        <v>37221</v>
      </c>
      <c r="B851" s="64" t="s">
        <v>1630</v>
      </c>
      <c r="C851" s="247" t="s">
        <v>1631</v>
      </c>
      <c r="D851" s="194">
        <v>307.58999999999997</v>
      </c>
      <c r="E851" s="194">
        <v>377.36</v>
      </c>
      <c r="F851" s="45">
        <f t="shared" si="169"/>
        <v>122.68279202834944</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76" t="s">
        <v>1947</v>
      </c>
      <c r="B1010" s="37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4"/>
      <c r="E1021" s="375"/>
      <c r="F1021" s="51"/>
    </row>
    <row r="1022" spans="1:6" ht="15" customHeight="1" x14ac:dyDescent="0.25">
      <c r="A1022" s="140"/>
      <c r="B1022" s="163"/>
      <c r="C1022" s="173"/>
      <c r="D1022" s="374"/>
      <c r="E1022" s="37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7" width="8" style="67" customWidth="1"/>
    <col min="8" max="8" width="8.33203125" style="334" customWidth="1"/>
    <col min="9" max="23" width="8" style="67" customWidth="1"/>
    <col min="24" max="30" width="14.44140625" style="67" customWidth="1"/>
    <col min="31" max="16384" width="14.44140625" style="67"/>
  </cols>
  <sheetData>
    <row r="1" spans="1:24" s="46" customFormat="1" ht="44.25" customHeight="1" x14ac:dyDescent="0.25">
      <c r="A1" s="268" t="s">
        <v>0</v>
      </c>
      <c r="B1" s="324"/>
      <c r="C1" s="268" t="s">
        <v>2</v>
      </c>
      <c r="D1" s="325"/>
      <c r="E1" s="268" t="s">
        <v>4</v>
      </c>
      <c r="F1" s="326"/>
      <c r="H1" s="330"/>
    </row>
    <row r="2" spans="1:24" ht="50.1" customHeight="1" x14ac:dyDescent="0.25">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1998</v>
      </c>
      <c r="E3" s="308" t="s">
        <v>1999</v>
      </c>
      <c r="F3" s="311" t="s">
        <v>12</v>
      </c>
      <c r="H3" s="332"/>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5" t="s">
        <v>2995</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5">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5">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5">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5">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5">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5">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2.8" x14ac:dyDescent="0.25">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5">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5">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5">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5">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5">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5">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5">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5">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5">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5">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5">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5">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5">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5">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5">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5">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5">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5">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5">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5">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5">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5">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12" x14ac:dyDescent="0.25">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5">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5">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5">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5">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5">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5">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5">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5">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5">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5">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5">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5">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5">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5">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5">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5">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5">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5">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5">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5">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5">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5">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5">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5">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5">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5">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5">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5">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5">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5">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5">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5">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12" x14ac:dyDescent="0.25">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5">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5">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5">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5">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5">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5">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5">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2.8" x14ac:dyDescent="0.25">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5">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5">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5">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5">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5">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2.8" x14ac:dyDescent="0.25">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5">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5">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5">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12" x14ac:dyDescent="0.25">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5">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5">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4.200000000000003" x14ac:dyDescent="0.25">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5">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5">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5">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5">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5">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5">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5">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5">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5">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5">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5">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5">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5">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5">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5">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5">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5">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2.8" x14ac:dyDescent="0.25">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5">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5">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5">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5">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5">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5">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5">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5">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5">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5">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5">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5">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5">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5">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5">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5">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5">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5">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5">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5">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5">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5">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5">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5">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5">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5">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5">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5">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12" x14ac:dyDescent="0.25">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5">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5">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5">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5">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2.8" x14ac:dyDescent="0.25">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5">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5">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5">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5">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5">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5">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5">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5">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2.8" x14ac:dyDescent="0.25">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5">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5">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2.8" x14ac:dyDescent="0.25">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5">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2.8" x14ac:dyDescent="0.25">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2.8" x14ac:dyDescent="0.25">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2.8" x14ac:dyDescent="0.25">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5">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5">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2.8" x14ac:dyDescent="0.25">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2.8" x14ac:dyDescent="0.25">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2.8" x14ac:dyDescent="0.25">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5">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5">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5">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5">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5">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5">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5">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5">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2.8" x14ac:dyDescent="0.25">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5">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5">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5">
      <c r="A174" s="380" t="s">
        <v>3271</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5">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5">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5">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5">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5">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5">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5">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5">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5">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5">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2.8" x14ac:dyDescent="0.25">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5">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12" x14ac:dyDescent="0.25">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5">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5">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12" x14ac:dyDescent="0.25">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2.8" x14ac:dyDescent="0.25">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5">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5">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5">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5">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5">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5">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5">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5">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5">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5">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12" x14ac:dyDescent="0.25">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2.8" x14ac:dyDescent="0.25">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5">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5">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5">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5">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5">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5">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2.8" x14ac:dyDescent="0.25">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5">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5">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5">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5">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5">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5">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5">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5">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4.200000000000003" x14ac:dyDescent="0.25">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5">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5">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5">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5">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5">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12" x14ac:dyDescent="0.25">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2.8" x14ac:dyDescent="0.25">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5">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5">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5">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5">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5">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5">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5">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12" x14ac:dyDescent="0.25">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5">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2.8" x14ac:dyDescent="0.25">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5">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5">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5">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5">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5">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5">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5">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5">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5">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5">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2.8" x14ac:dyDescent="0.25">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5">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5">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5">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5">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5">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5">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5">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5">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5">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5">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5">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5">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5">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5">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5">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5">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5">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2.8" x14ac:dyDescent="0.25">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2.8" x14ac:dyDescent="0.25">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2.8" x14ac:dyDescent="0.25">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2.8" x14ac:dyDescent="0.25">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2.8" x14ac:dyDescent="0.25">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5">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5">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5">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5">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5">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5">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2.8" x14ac:dyDescent="0.25">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5">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5">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5">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5">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5">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5">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2.8" x14ac:dyDescent="0.25">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5">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5">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2.8" x14ac:dyDescent="0.25">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5">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5">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5">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5">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5">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5">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12" x14ac:dyDescent="0.25">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5">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5">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5">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5">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5">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5">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5">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5">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5">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5">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5">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5">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2.8" x14ac:dyDescent="0.25">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5">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5">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2.8" x14ac:dyDescent="0.25">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5">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5">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12" x14ac:dyDescent="0.25">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2.8" x14ac:dyDescent="0.25">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5">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5">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5">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5">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5">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2.8" x14ac:dyDescent="0.25">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12" x14ac:dyDescent="0.25">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5">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2.8" x14ac:dyDescent="0.25">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2.8" x14ac:dyDescent="0.25">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2.8" x14ac:dyDescent="0.25">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2.8" x14ac:dyDescent="0.25">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2.8" x14ac:dyDescent="0.25">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2.8" x14ac:dyDescent="0.25">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2.8" x14ac:dyDescent="0.25">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2.8" x14ac:dyDescent="0.25">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2.8" x14ac:dyDescent="0.25">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2.8" x14ac:dyDescent="0.25">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2.8" x14ac:dyDescent="0.25">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2.8" x14ac:dyDescent="0.25">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12" x14ac:dyDescent="0.25">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5">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5">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5">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5">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5">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5">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5">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5">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5">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5">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5">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12" x14ac:dyDescent="0.25">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12" x14ac:dyDescent="0.25">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2.8" x14ac:dyDescent="0.25">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5">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12" x14ac:dyDescent="0.25">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2.8" x14ac:dyDescent="0.25">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2.8" x14ac:dyDescent="0.25">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2.8" x14ac:dyDescent="0.25">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2.8" x14ac:dyDescent="0.25">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5">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5">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5">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5">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5">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2.8" x14ac:dyDescent="0.25">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5">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5">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5">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5">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5">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5">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5">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5">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5">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5">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5">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5">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5">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5">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2.8" x14ac:dyDescent="0.25">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5">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5">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5">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5">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5">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5">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5">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5">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5">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5">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5">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5">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5">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5">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5">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5">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5">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12" x14ac:dyDescent="0.25">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5">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12" x14ac:dyDescent="0.25">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5">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5">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c r="C1" s="268" t="s">
        <v>2</v>
      </c>
      <c r="D1" s="325"/>
      <c r="E1" s="268" t="s">
        <v>4</v>
      </c>
      <c r="F1" s="326"/>
    </row>
    <row r="2" spans="1:25" ht="50.1" customHeight="1" x14ac:dyDescent="0.25">
      <c r="A2" s="387" t="s">
        <v>2721</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5">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1" t="s">
        <v>2652</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5">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c r="C1" s="268" t="s">
        <v>2</v>
      </c>
      <c r="D1" s="325"/>
      <c r="E1" s="268" t="s">
        <v>4</v>
      </c>
      <c r="F1" s="326"/>
    </row>
    <row r="2" spans="1:24" ht="50.1" customHeight="1" x14ac:dyDescent="0.25">
      <c r="A2" s="394" t="s">
        <v>2131</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2486</v>
      </c>
      <c r="C5" s="138" t="s">
        <v>2487</v>
      </c>
      <c r="D5" s="198"/>
      <c r="E5" s="31"/>
      <c r="F5" s="31"/>
      <c r="G5" s="31"/>
      <c r="H5" s="31"/>
      <c r="I5" s="31"/>
      <c r="J5" s="31"/>
      <c r="K5" s="31"/>
      <c r="L5" s="31"/>
      <c r="M5" s="31"/>
      <c r="N5" s="31"/>
      <c r="O5" s="31"/>
      <c r="P5" s="31"/>
      <c r="Q5" s="31"/>
      <c r="R5" s="31"/>
      <c r="S5" s="31"/>
      <c r="T5" s="31"/>
      <c r="U5" s="31"/>
    </row>
    <row r="6" spans="1:24" ht="24" x14ac:dyDescent="0.25">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5">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5">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5">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5">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5">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5">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3.2" x14ac:dyDescent="0.25">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5">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5">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5">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5">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5">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13.2" x14ac:dyDescent="0.25">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5">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5">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5">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5">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5">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5">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3.2" x14ac:dyDescent="0.25">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5">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5">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5">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5">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5">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5">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5">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5">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5">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5">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5">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5">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5">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0" zoomScaleNormal="100" zoomScaleSheetLayoutView="100" workbookViewId="0">
      <selection activeCell="C229" sqref="C229"/>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94" t="s">
        <v>2131</v>
      </c>
      <c r="B1" s="392"/>
      <c r="C1" s="392"/>
      <c r="D1" s="392"/>
      <c r="E1" s="51" t="s">
        <v>2132</v>
      </c>
      <c r="F1" s="51"/>
      <c r="G1" s="51"/>
      <c r="H1" s="51"/>
      <c r="I1" s="51"/>
      <c r="J1" s="51"/>
      <c r="K1" s="51"/>
      <c r="L1" s="51"/>
      <c r="M1" s="51"/>
      <c r="N1" s="51"/>
      <c r="O1" s="51"/>
      <c r="P1" s="51"/>
    </row>
    <row r="2" spans="1:17" ht="37.5" customHeight="1" x14ac:dyDescent="0.25">
      <c r="A2" s="394" t="s">
        <v>2133</v>
      </c>
      <c r="B2" s="392"/>
      <c r="C2" s="392"/>
      <c r="D2" s="392"/>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5">
      <c r="A3" s="97" t="s">
        <v>2141</v>
      </c>
      <c r="B3" s="98" t="s">
        <v>2142</v>
      </c>
      <c r="C3" s="99" t="s">
        <v>2143</v>
      </c>
      <c r="D3" s="95"/>
      <c r="E3" s="96">
        <f>E4+E14+E23+E298+E341+E344+E346</f>
        <v>0</v>
      </c>
      <c r="F3" s="96">
        <f>F4+F14+F23+F298+F341+F344+F346</f>
        <v>3</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11935</v>
      </c>
      <c r="P3" s="51"/>
    </row>
    <row r="4" spans="1:17" ht="19.5" customHeight="1" x14ac:dyDescent="0.25">
      <c r="A4" s="398" t="s">
        <v>2144</v>
      </c>
      <c r="B4" s="399"/>
      <c r="C4" s="400"/>
      <c r="D4" s="95"/>
      <c r="E4" s="51">
        <f>SUM(E5:E13)</f>
        <v>0</v>
      </c>
      <c r="F4" s="51">
        <f>SUM(F5:F13)</f>
        <v>0</v>
      </c>
      <c r="G4" s="51"/>
      <c r="H4" s="51"/>
      <c r="I4" s="104" t="s">
        <v>2145</v>
      </c>
      <c r="J4" s="104" t="s">
        <v>2146</v>
      </c>
      <c r="K4" s="104" t="s">
        <v>2147</v>
      </c>
      <c r="L4" s="51"/>
      <c r="M4" s="51"/>
      <c r="N4" s="51"/>
      <c r="O4" s="51"/>
      <c r="P4" s="51"/>
    </row>
    <row r="5" spans="1:17" ht="63.75" customHeight="1" x14ac:dyDescent="0.25">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401" t="s">
        <v>1996</v>
      </c>
      <c r="B14" s="396"/>
      <c r="C14" s="39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5">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5">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2" customHeight="1" x14ac:dyDescent="0.25">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5">
      <c r="A23" s="395" t="s">
        <v>2165</v>
      </c>
      <c r="B23" s="396"/>
      <c r="C23" s="39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2378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2379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2381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2384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2386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2435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5">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5">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5">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5">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5">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5">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5">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5">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5">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5">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5">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5">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5">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5">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5">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5">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5">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5">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5">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5">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5">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5">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5">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5">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5">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5">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5">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5">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5">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5">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5">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5">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5">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5">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5">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5">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5">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5">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5">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5">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5">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5">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5">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5">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5">
      <c r="A346" s="395" t="s">
        <v>2483</v>
      </c>
      <c r="B346" s="396"/>
      <c r="C346" s="397"/>
      <c r="D346" s="95"/>
      <c r="E346" s="51">
        <f>SUM(E347)</f>
        <v>0</v>
      </c>
      <c r="F346" s="51">
        <f>SUM(F347)</f>
        <v>0</v>
      </c>
      <c r="G346" s="51"/>
      <c r="H346" s="51"/>
      <c r="I346" s="51"/>
      <c r="J346" s="51"/>
      <c r="K346" s="51"/>
      <c r="L346" s="51"/>
      <c r="M346" s="51"/>
      <c r="N346" s="51"/>
      <c r="O346" s="51"/>
      <c r="P346" s="51"/>
    </row>
    <row r="347" spans="1:18" ht="30" customHeight="1" x14ac:dyDescent="0.25">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3.2" x14ac:dyDescent="0.25">
      <c r="A348" s="93"/>
      <c r="B348" s="94"/>
      <c r="C348" s="62"/>
      <c r="D348" s="95"/>
      <c r="E348" s="51"/>
      <c r="F348" s="51"/>
      <c r="G348" s="51"/>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1.25" customHeight="1"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40">
        <f>IF(AND(C1477=0,D1477),1,0)</f>
        <v>1</v>
      </c>
      <c r="L1477" s="40">
        <f>IF(C1477&lt;&gt;0,1,0)</f>
        <v>0</v>
      </c>
    </row>
    <row r="1478" spans="10:12" ht="15" customHeight="1" x14ac:dyDescent="0.25">
      <c r="J1478" s="41" t="s">
        <v>2484</v>
      </c>
    </row>
    <row r="1479" spans="10:12" ht="15.75" customHeight="1" x14ac:dyDescent="0.25"/>
    <row r="1480" spans="10:12" ht="15" customHeight="1" x14ac:dyDescent="0.25">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2026-04-14T12:16:09Z</cp:lastPrinted>
  <dcterms:created xsi:type="dcterms:W3CDTF">2022-04-01T05:14:30Z</dcterms:created>
  <dcterms:modified xsi:type="dcterms:W3CDTF">2026-04-17T06:16:10Z</dcterms:modified>
</cp:coreProperties>
</file>